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идированный" sheetId="5" r:id="rId1"/>
    <sheet name="собственный" sheetId="4" r:id="rId2"/>
  </sheets>
  <calcPr calcId="152511"/>
</workbook>
</file>

<file path=xl/calcChain.xml><?xml version="1.0" encoding="utf-8"?>
<calcChain xmlns="http://schemas.openxmlformats.org/spreadsheetml/2006/main">
  <c r="G28" i="5" l="1"/>
  <c r="G13" i="5"/>
  <c r="G11" i="5"/>
  <c r="G23" i="5"/>
  <c r="G19" i="5"/>
  <c r="H25" i="4" l="1"/>
  <c r="H16" i="4"/>
  <c r="H11" i="4"/>
  <c r="F13" i="5" l="1"/>
  <c r="G13" i="4"/>
  <c r="H10" i="4" l="1"/>
  <c r="G10" i="5" l="1"/>
  <c r="F27" i="5" l="1"/>
  <c r="G24" i="4"/>
  <c r="H23" i="4"/>
  <c r="G23" i="4"/>
  <c r="G26" i="5"/>
  <c r="F26" i="5"/>
  <c r="F10" i="5" l="1"/>
  <c r="E8" i="4"/>
  <c r="G10" i="4"/>
  <c r="G21" i="5" l="1"/>
  <c r="G20" i="5"/>
  <c r="H18" i="4" l="1"/>
  <c r="H17" i="4" l="1"/>
  <c r="E26" i="4"/>
  <c r="F13" i="4" s="1"/>
  <c r="F10" i="4" l="1"/>
  <c r="F24" i="4"/>
  <c r="F23" i="4"/>
  <c r="F12" i="4"/>
  <c r="G9" i="5" l="1"/>
  <c r="F9" i="5"/>
  <c r="F16" i="5"/>
  <c r="G16" i="5"/>
  <c r="F15" i="5"/>
  <c r="G15" i="5"/>
  <c r="F14" i="5"/>
  <c r="G14" i="5"/>
  <c r="D7" i="5"/>
  <c r="D29" i="5" s="1"/>
  <c r="E13" i="5" s="1"/>
  <c r="F28" i="5"/>
  <c r="E28" i="5"/>
  <c r="G24" i="5"/>
  <c r="F24" i="5"/>
  <c r="F23" i="5"/>
  <c r="G22" i="5"/>
  <c r="F22" i="5"/>
  <c r="F21" i="5"/>
  <c r="F20" i="5"/>
  <c r="F19" i="5"/>
  <c r="G18" i="5"/>
  <c r="F18" i="5"/>
  <c r="G17" i="5"/>
  <c r="F17" i="5"/>
  <c r="F12" i="5"/>
  <c r="F11" i="5"/>
  <c r="G8" i="5"/>
  <c r="F8" i="5"/>
  <c r="B7" i="5"/>
  <c r="B29" i="5" s="1"/>
  <c r="C13" i="5" s="1"/>
  <c r="C10" i="5" l="1"/>
  <c r="E10" i="5"/>
  <c r="E27" i="5"/>
  <c r="E26" i="5"/>
  <c r="C16" i="5"/>
  <c r="C26" i="5"/>
  <c r="E8" i="5"/>
  <c r="C9" i="5"/>
  <c r="C15" i="5"/>
  <c r="C14" i="5"/>
  <c r="E14" i="5"/>
  <c r="E15" i="5"/>
  <c r="E16" i="5"/>
  <c r="E9" i="5"/>
  <c r="G7" i="5"/>
  <c r="C28" i="5"/>
  <c r="C24" i="5"/>
  <c r="C23" i="5"/>
  <c r="C22" i="5"/>
  <c r="C21" i="5"/>
  <c r="C20" i="5"/>
  <c r="C19" i="5"/>
  <c r="C18" i="5"/>
  <c r="C17" i="5"/>
  <c r="C12" i="5"/>
  <c r="C11" i="5"/>
  <c r="C8" i="5"/>
  <c r="G29" i="5"/>
  <c r="E24" i="5"/>
  <c r="E23" i="5"/>
  <c r="E22" i="5"/>
  <c r="E21" i="5"/>
  <c r="E20" i="5"/>
  <c r="E19" i="5"/>
  <c r="E18" i="5"/>
  <c r="E12" i="5"/>
  <c r="E11" i="5"/>
  <c r="F29" i="5"/>
  <c r="E17" i="5"/>
  <c r="F7" i="5"/>
  <c r="G25" i="4"/>
  <c r="F25" i="4"/>
  <c r="H21" i="4"/>
  <c r="G21" i="4"/>
  <c r="G20" i="4"/>
  <c r="H19" i="4"/>
  <c r="G19" i="4"/>
  <c r="G18" i="4"/>
  <c r="G17" i="4"/>
  <c r="G16" i="4"/>
  <c r="H15" i="4"/>
  <c r="G15" i="4"/>
  <c r="H14" i="4"/>
  <c r="G14" i="4"/>
  <c r="G12" i="4"/>
  <c r="G11" i="4"/>
  <c r="H9" i="4"/>
  <c r="G9" i="4"/>
  <c r="C8" i="4"/>
  <c r="C26" i="4" s="1"/>
  <c r="D13" i="4" s="1"/>
  <c r="H8" i="4" l="1"/>
  <c r="C7" i="5"/>
  <c r="C29" i="5" s="1"/>
  <c r="E7" i="5"/>
  <c r="E29" i="5" s="1"/>
  <c r="G8" i="4"/>
  <c r="D12" i="4" l="1"/>
  <c r="D10" i="4"/>
  <c r="D21" i="4"/>
  <c r="D23" i="4"/>
  <c r="D9" i="4"/>
  <c r="D25" i="4"/>
  <c r="D11" i="4"/>
  <c r="D14" i="4"/>
  <c r="D16" i="4"/>
  <c r="D18" i="4"/>
  <c r="D15" i="4"/>
  <c r="D17" i="4"/>
  <c r="D19" i="4"/>
  <c r="D20" i="4"/>
  <c r="H26" i="4"/>
  <c r="F21" i="4"/>
  <c r="F20" i="4"/>
  <c r="F19" i="4"/>
  <c r="F18" i="4"/>
  <c r="F17" i="4"/>
  <c r="F16" i="4"/>
  <c r="F15" i="4"/>
  <c r="F14" i="4"/>
  <c r="F11" i="4"/>
  <c r="F9" i="4"/>
  <c r="G26" i="4"/>
  <c r="F8" i="4" l="1"/>
  <c r="F26" i="4" s="1"/>
  <c r="D8" i="4"/>
  <c r="D26" i="4" s="1"/>
</calcChain>
</file>

<file path=xl/sharedStrings.xml><?xml version="1.0" encoding="utf-8"?>
<sst xmlns="http://schemas.openxmlformats.org/spreadsheetml/2006/main" count="87" uniqueCount="53">
  <si>
    <t>Структура доходов бюджета муниципального образования Балаганский район</t>
  </si>
  <si>
    <t>Наименование показателя</t>
  </si>
  <si>
    <t>Уд.вес (%)</t>
  </si>
  <si>
    <t>Темп роста (%)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</si>
  <si>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</si>
  <si>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</si>
  <si>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</si>
  <si>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</si>
  <si>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</si>
  <si>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</si>
  <si>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за пользование природными ресурсами</t>
  </si>
  <si>
    <t>Доходы от продажи материальных и нематериальных активов</t>
  </si>
  <si>
    <t>Прочие неналоговые доходы</t>
  </si>
  <si>
    <t>ДОХОДЫ БЮДЖЕТА-ВСЕГО</t>
  </si>
  <si>
    <t>Структура доходов консолидированного бюджета муниципального образования Балаганский район</t>
  </si>
  <si>
    <t>Доходы от уплаты акцизов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</si>
  <si>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</si>
  <si>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</si>
  <si>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</si>
  <si>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Налог, взимаемый в связи с применением упрощенной системы налогообложения</t>
  </si>
  <si>
    <t>из них:</t>
  </si>
  <si>
    <t>прочие безвозмездные поступления</t>
  </si>
  <si>
    <t>безвозмездные поступления из других бюджетов бюджетной системы Росийской Федерации</t>
  </si>
  <si>
    <t>БЕЗВОЗМЕЗДНЫЕ ПОСТУПЛЕНИЯ</t>
  </si>
  <si>
    <t>7=4/2*100</t>
  </si>
  <si>
    <t>6=4-2</t>
  </si>
  <si>
    <t>Доходы от оказания платных услуг (работ)</t>
  </si>
  <si>
    <t>Сумма (тыс. рублей)</t>
  </si>
  <si>
    <t>Штрафы, санкции, возмещение ущерба</t>
  </si>
  <si>
    <t>возврат остатков МБТ прошлых лет, имеющих целевое назначение</t>
  </si>
  <si>
    <t xml:space="preserve">      Наибольшее исполнение налоговых и неналоговых доходов консолидированного бюджета за счет доходов</t>
  </si>
  <si>
    <t>общей суммы доходов консолидированного бюджета района.</t>
  </si>
  <si>
    <t xml:space="preserve">     Безвозмездные поступления  из областного бюджета в консолидированный бюджет района </t>
  </si>
  <si>
    <t xml:space="preserve">    Безвозмездные поступления из областного бюджета в бюджет муниципального района составили </t>
  </si>
  <si>
    <t>Налог, взимаемый в связи с применением патентной системы налогообложения</t>
  </si>
  <si>
    <t xml:space="preserve"> доходов районного бюджета.</t>
  </si>
  <si>
    <t xml:space="preserve">        Информация об исполнении бюджета муниципального образования Балаганский район по доходам                   на 1 апреля 2024 года</t>
  </si>
  <si>
    <t>Факт на 01.04.2023г.</t>
  </si>
  <si>
    <t>Факт на 01.04.2024г.</t>
  </si>
  <si>
    <t>Отклонение (факт на 01.04.2024г. / факт на 01.04.2023г.)</t>
  </si>
  <si>
    <t xml:space="preserve">    Доходы бюджета муниципального образования Балаганский район за первый квартал 2024 года составили 170075,6</t>
  </si>
  <si>
    <t xml:space="preserve">тыс.рублей, что на 28688,6 тыс. рублей (+20,3%) выше поступлений за аналогичный период прошлого года. </t>
  </si>
  <si>
    <t xml:space="preserve">    Поступление налоговых и неналоговых доходов за первый квартал 2024 год больше на 5307,2 тыс.рублей (+63,6%) </t>
  </si>
  <si>
    <t xml:space="preserve">поступлений за аналогичный период прошлого года и составили 13649,7 тыс. рублей или 8,0% от общей суммы </t>
  </si>
  <si>
    <t>156376,0 тыс. рублей, что на 23542,1 тыс. рублей больше показателя за аналогичный период 2023 года.</t>
  </si>
  <si>
    <t>Информация об исполнении консолидированного бюджета муниципального образования                        Балаганский район по доходам на 1 апреля 2024 года</t>
  </si>
  <si>
    <t xml:space="preserve">       Доходы консолидированного бюджета муниципального образования Балаганский район за первый квартал</t>
  </si>
  <si>
    <t xml:space="preserve">период прошлого года. </t>
  </si>
  <si>
    <t>2024 года составили 177084,0 тыс.рублей, что на 30365,7 тыс. рублей (+20,7%) выше поступлений за аналогичный</t>
  </si>
  <si>
    <t xml:space="preserve">       Поступление налоговых и неналоговых доходов за первый квартал 2024 год больше на 6164,3 тыс. рублей</t>
  </si>
  <si>
    <t xml:space="preserve">(+42,1%) поступлений за аналогичный период прошлого года и составило 20811,1 тыс. рублей или 11,8% от </t>
  </si>
  <si>
    <t xml:space="preserve">от налога на доходы физических лиц (9587,0 тыс. рублей или 5,4%). </t>
  </si>
  <si>
    <t xml:space="preserve">составили 156226,9 тыс. рублей, что на 24366,0 тыс. рублей больше показателя за аналогичный период 2023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</si>
</sst>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165" fontId="2" fillId="0" borderId="1" xfId="0" applyNumberFormat="1" applyFont="1" applyBorder="1"/>
    <xf numFmtId="0" fontId="2" fillId="2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5" workbookViewId="0">
      <selection activeCell="A40" sqref="A40"/>
    </sheetView>
  </sheetViews>
  <sheetFormatPr defaultRowHeight="15" x14ac:dyDescent="0.25"/>
  <cols>
    <col min="1" max="1" width="47.28515625" customWidth="1"/>
    <col min="2" max="2" width="9.5703125" customWidth="1"/>
    <col min="3" max="3" width="7.85546875" customWidth="1"/>
    <col min="4" max="4" width="9.42578125" customWidth="1"/>
    <col min="5" max="5" width="8" customWidth="1"/>
    <col min="6" max="6" width="9.7109375" customWidth="1"/>
    <col min="7" max="7" width="10.140625" customWidth="1"/>
  </cols>
  <sheetData>
    <row r="1" spans="1:7" ht="45" customHeight="1" x14ac:dyDescent="0.25">
      <c r="A1" s="21" t="s">
        <v>45</v>
      </c>
      <c r="B1" s="21"/>
      <c r="C1" s="21"/>
      <c r="D1" s="21"/>
      <c r="E1" s="21"/>
      <c r="F1" s="21"/>
      <c r="G1" s="21"/>
    </row>
    <row r="2" spans="1:7" ht="29.25" customHeight="1" x14ac:dyDescent="0.25">
      <c r="A2" s="21" t="s">
        <v>14</v>
      </c>
      <c r="B2" s="21"/>
      <c r="C2" s="21"/>
      <c r="D2" s="21"/>
      <c r="E2" s="21"/>
      <c r="F2" s="21"/>
      <c r="G2" s="21"/>
    </row>
    <row r="3" spans="1:7" ht="14.25" customHeight="1" x14ac:dyDescent="0.25"/>
    <row r="4" spans="1:7" ht="64.5" customHeight="1" x14ac:dyDescent="0.25">
      <c r="A4" s="22" t="s">
        <v>1</v>
      </c>
      <c r="B4" s="23" t="s">
        <v>37</v>
      </c>
      <c r="C4" s="23"/>
      <c r="D4" s="24" t="s">
        <v>38</v>
      </c>
      <c r="E4" s="24"/>
      <c r="F4" s="23" t="s">
        <v>39</v>
      </c>
      <c r="G4" s="23"/>
    </row>
    <row r="5" spans="1:7" ht="44.25" customHeight="1" x14ac:dyDescent="0.25">
      <c r="A5" s="22"/>
      <c r="B5" s="14" t="s">
        <v>27</v>
      </c>
      <c r="C5" s="14" t="s">
        <v>2</v>
      </c>
      <c r="D5" s="14" t="s">
        <v>27</v>
      </c>
      <c r="E5" s="14" t="s">
        <v>2</v>
      </c>
      <c r="F5" s="14" t="s">
        <v>27</v>
      </c>
      <c r="G5" s="14" t="s">
        <v>3</v>
      </c>
    </row>
    <row r="6" spans="1:7" ht="12.7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25</v>
      </c>
      <c r="G6" s="13" t="s">
        <v>24</v>
      </c>
    </row>
    <row r="7" spans="1:7" x14ac:dyDescent="0.25">
      <c r="A7" s="2" t="s">
        <v>4</v>
      </c>
      <c r="B7" s="4">
        <f>SUM(B8:B23)</f>
        <v>14646.800000000001</v>
      </c>
      <c r="C7" s="4">
        <f>SUM(C8:C23)</f>
        <v>9.9829400967704789</v>
      </c>
      <c r="D7" s="11">
        <f>SUM(D8:D23)</f>
        <v>20811.100000000006</v>
      </c>
      <c r="E7" s="15">
        <f>SUM(E8:E23)</f>
        <v>11.752106345011409</v>
      </c>
      <c r="F7" s="11">
        <f>D7-B7</f>
        <v>6164.3000000000047</v>
      </c>
      <c r="G7" s="15">
        <f>D7/B7*100</f>
        <v>142.08632602343175</v>
      </c>
    </row>
    <row r="8" spans="1:7" x14ac:dyDescent="0.25">
      <c r="A8" s="5" t="s">
        <v>5</v>
      </c>
      <c r="B8" s="4">
        <v>6736.9</v>
      </c>
      <c r="C8" s="4">
        <f>B8/B29*100</f>
        <v>4.5917244133826518</v>
      </c>
      <c r="D8" s="4">
        <v>9587</v>
      </c>
      <c r="E8" s="4">
        <f>D8/D29*100</f>
        <v>5.4138149126967994</v>
      </c>
      <c r="F8" s="3">
        <f t="shared" ref="F8:F29" si="0">D8-B8</f>
        <v>2850.1000000000004</v>
      </c>
      <c r="G8" s="4">
        <f t="shared" ref="G8:G29" si="1">D8/B8*100</f>
        <v>142.30580830945985</v>
      </c>
    </row>
    <row r="9" spans="1:7" x14ac:dyDescent="0.25">
      <c r="A9" s="5" t="s">
        <v>15</v>
      </c>
      <c r="B9" s="3">
        <v>2812.8</v>
      </c>
      <c r="C9" s="4">
        <f>B9/B29*100</f>
        <v>1.9171432602476994</v>
      </c>
      <c r="D9" s="3">
        <v>3491.1</v>
      </c>
      <c r="E9" s="4">
        <f>D9/D29*100</f>
        <v>1.971437284000813</v>
      </c>
      <c r="F9" s="3">
        <f t="shared" ref="F9:F10" si="2">D9-B9</f>
        <v>678.29999999999973</v>
      </c>
      <c r="G9" s="4">
        <f t="shared" ref="G9:G13" si="3">D9/B9*100</f>
        <v>124.11476109215016</v>
      </c>
    </row>
    <row r="10" spans="1:7" ht="27.75" customHeight="1" x14ac:dyDescent="0.25">
      <c r="A10" s="5" t="s">
        <v>19</v>
      </c>
      <c r="B10" s="3">
        <v>3.5</v>
      </c>
      <c r="C10" s="4">
        <f>B10/B29*100</f>
        <v>2.3855238235448478E-3</v>
      </c>
      <c r="D10" s="3">
        <v>798.4</v>
      </c>
      <c r="E10" s="4">
        <f>D10/D29*100</f>
        <v>0.45085947911725505</v>
      </c>
      <c r="F10" s="3">
        <f t="shared" si="2"/>
        <v>794.9</v>
      </c>
      <c r="G10" s="4">
        <f t="shared" si="3"/>
        <v>22811.428571428569</v>
      </c>
    </row>
    <row r="11" spans="1:7" ht="25.5" customHeight="1" x14ac:dyDescent="0.25">
      <c r="A11" s="5" t="s">
        <v>6</v>
      </c>
      <c r="B11" s="3">
        <v>-78.5</v>
      </c>
      <c r="C11" s="4">
        <f>B11/B29*100</f>
        <v>-5.3503891470934442E-2</v>
      </c>
      <c r="D11" s="3">
        <v>2.5</v>
      </c>
      <c r="E11" s="4">
        <f>D11/D29*100</f>
        <v>1.4117593910234691E-3</v>
      </c>
      <c r="F11" s="3">
        <f t="shared" si="0"/>
        <v>81</v>
      </c>
      <c r="G11" s="4">
        <f t="shared" si="3"/>
        <v>-3.1847133757961785</v>
      </c>
    </row>
    <row r="12" spans="1:7" ht="15" customHeight="1" x14ac:dyDescent="0.25">
      <c r="A12" s="5" t="s">
        <v>7</v>
      </c>
      <c r="B12" s="3">
        <v>0</v>
      </c>
      <c r="C12" s="4">
        <f>B12/B29*100</f>
        <v>0</v>
      </c>
      <c r="D12" s="3">
        <v>137.19999999999999</v>
      </c>
      <c r="E12" s="4">
        <f>D12/D29*100</f>
        <v>7.7477355379367979E-2</v>
      </c>
      <c r="F12" s="3">
        <f t="shared" si="0"/>
        <v>137.19999999999999</v>
      </c>
      <c r="G12" s="4">
        <v>0</v>
      </c>
    </row>
    <row r="13" spans="1:7" ht="27.75" customHeight="1" x14ac:dyDescent="0.25">
      <c r="A13" s="5" t="s">
        <v>34</v>
      </c>
      <c r="B13" s="3">
        <v>-23.6</v>
      </c>
      <c r="C13" s="4">
        <f>B13/B29*100</f>
        <v>-1.6085246353045257E-2</v>
      </c>
      <c r="D13" s="4">
        <v>1518.7</v>
      </c>
      <c r="E13" s="4">
        <f>D13/D29*100</f>
        <v>0.85761559485893701</v>
      </c>
      <c r="F13" s="3">
        <f t="shared" si="0"/>
        <v>1542.3</v>
      </c>
      <c r="G13" s="4">
        <f t="shared" si="3"/>
        <v>-6435.1694915254238</v>
      </c>
    </row>
    <row r="14" spans="1:7" ht="13.5" customHeight="1" x14ac:dyDescent="0.25">
      <c r="A14" s="5" t="s">
        <v>16</v>
      </c>
      <c r="B14" s="3">
        <v>136.9</v>
      </c>
      <c r="C14" s="4">
        <f>B14/B29*100</f>
        <v>9.3308060412368471E-2</v>
      </c>
      <c r="D14" s="4">
        <v>77.8</v>
      </c>
      <c r="E14" s="4">
        <f>D14/D29*100</f>
        <v>4.3933952248650356E-2</v>
      </c>
      <c r="F14" s="3">
        <f t="shared" si="0"/>
        <v>-59.100000000000009</v>
      </c>
      <c r="G14" s="4">
        <f t="shared" si="1"/>
        <v>56.829802775748718</v>
      </c>
    </row>
    <row r="15" spans="1:7" x14ac:dyDescent="0.25">
      <c r="A15" s="5" t="s">
        <v>17</v>
      </c>
      <c r="B15" s="4">
        <v>1528.9</v>
      </c>
      <c r="C15" s="4">
        <f>B15/B29*100</f>
        <v>1.0420649639479194</v>
      </c>
      <c r="D15" s="3">
        <v>1554.7</v>
      </c>
      <c r="E15" s="4">
        <f>D15/D29*100</f>
        <v>0.877944930089675</v>
      </c>
      <c r="F15" s="3">
        <f t="shared" si="0"/>
        <v>25.799999999999955</v>
      </c>
      <c r="G15" s="4">
        <f t="shared" si="1"/>
        <v>101.68748773628099</v>
      </c>
    </row>
    <row r="16" spans="1:7" ht="14.25" customHeight="1" x14ac:dyDescent="0.25">
      <c r="A16" s="5" t="s">
        <v>18</v>
      </c>
      <c r="B16" s="3">
        <v>600.20000000000005</v>
      </c>
      <c r="C16" s="4">
        <f>B16/B29*100</f>
        <v>0.40908325682617647</v>
      </c>
      <c r="D16" s="4">
        <v>272.7</v>
      </c>
      <c r="E16" s="4">
        <f>D16/D29*100</f>
        <v>0.15399471437284001</v>
      </c>
      <c r="F16" s="4">
        <f t="shared" si="0"/>
        <v>-327.50000000000006</v>
      </c>
      <c r="G16" s="4">
        <f t="shared" si="1"/>
        <v>45.434855048317225</v>
      </c>
    </row>
    <row r="17" spans="1:7" x14ac:dyDescent="0.25">
      <c r="A17" s="5" t="s">
        <v>8</v>
      </c>
      <c r="B17" s="3">
        <v>210.4</v>
      </c>
      <c r="C17" s="4">
        <f>B17/B29*100</f>
        <v>0.14340406070681028</v>
      </c>
      <c r="D17" s="3">
        <v>285.7</v>
      </c>
      <c r="E17" s="4">
        <f>D17/D29*100</f>
        <v>0.16133586320616203</v>
      </c>
      <c r="F17" s="3">
        <f t="shared" si="0"/>
        <v>75.299999999999983</v>
      </c>
      <c r="G17" s="4">
        <f t="shared" si="1"/>
        <v>135.78897338403041</v>
      </c>
    </row>
    <row r="18" spans="1:7" ht="42" customHeight="1" x14ac:dyDescent="0.25">
      <c r="A18" s="5" t="s">
        <v>9</v>
      </c>
      <c r="B18" s="3">
        <v>232.6</v>
      </c>
      <c r="C18" s="4">
        <f>B18/B29*100</f>
        <v>0.15853509753043757</v>
      </c>
      <c r="D18" s="4">
        <v>1059.4000000000001</v>
      </c>
      <c r="E18" s="4">
        <f>D18/D29*100</f>
        <v>0.59824715954010532</v>
      </c>
      <c r="F18" s="3">
        <f t="shared" si="0"/>
        <v>826.80000000000007</v>
      </c>
      <c r="G18" s="4">
        <f t="shared" si="1"/>
        <v>455.46001719690457</v>
      </c>
    </row>
    <row r="19" spans="1:7" ht="21" customHeight="1" x14ac:dyDescent="0.25">
      <c r="A19" s="5" t="s">
        <v>10</v>
      </c>
      <c r="B19" s="3">
        <v>6.1</v>
      </c>
      <c r="C19" s="4">
        <f>B19/B29*100</f>
        <v>4.1576272353210202E-3</v>
      </c>
      <c r="D19" s="3">
        <v>3.2</v>
      </c>
      <c r="E19" s="4">
        <f>D19/D29*100</f>
        <v>1.8070520205100407E-3</v>
      </c>
      <c r="F19" s="3">
        <f t="shared" si="0"/>
        <v>-2.8999999999999995</v>
      </c>
      <c r="G19" s="4">
        <f t="shared" si="1"/>
        <v>52.459016393442624</v>
      </c>
    </row>
    <row r="20" spans="1:7" ht="15.75" customHeight="1" x14ac:dyDescent="0.25">
      <c r="A20" s="5" t="s">
        <v>26</v>
      </c>
      <c r="B20" s="4">
        <v>1181.5999999999999</v>
      </c>
      <c r="C20" s="4">
        <f>B20/B29*100</f>
        <v>0.80535284282874042</v>
      </c>
      <c r="D20" s="3">
        <v>1215.5</v>
      </c>
      <c r="E20" s="4">
        <f>D20/D29*100</f>
        <v>0.68639741591561065</v>
      </c>
      <c r="F20" s="3">
        <f t="shared" si="0"/>
        <v>33.900000000000091</v>
      </c>
      <c r="G20" s="4">
        <f t="shared" si="1"/>
        <v>102.8689911983751</v>
      </c>
    </row>
    <row r="21" spans="1:7" ht="27" customHeight="1" x14ac:dyDescent="0.25">
      <c r="A21" s="5" t="s">
        <v>11</v>
      </c>
      <c r="B21" s="4">
        <v>558</v>
      </c>
      <c r="C21" s="4">
        <f>B21/B29*100</f>
        <v>0.3803206552965786</v>
      </c>
      <c r="D21" s="4">
        <v>41</v>
      </c>
      <c r="E21" s="4">
        <f>D21/D29*100</f>
        <v>2.3152854012784895E-2</v>
      </c>
      <c r="F21" s="3">
        <f t="shared" si="0"/>
        <v>-517</v>
      </c>
      <c r="G21" s="4">
        <f t="shared" si="1"/>
        <v>7.3476702508960576</v>
      </c>
    </row>
    <row r="22" spans="1:7" x14ac:dyDescent="0.25">
      <c r="A22" s="5" t="s">
        <v>28</v>
      </c>
      <c r="B22" s="4">
        <v>894.2</v>
      </c>
      <c r="C22" s="4">
        <f>B22/B29*100</f>
        <v>0.60946725800394375</v>
      </c>
      <c r="D22" s="3">
        <v>763.5</v>
      </c>
      <c r="E22" s="4">
        <f>D22/D29*100</f>
        <v>0.43115131801856749</v>
      </c>
      <c r="F22" s="3">
        <f t="shared" si="0"/>
        <v>-130.70000000000005</v>
      </c>
      <c r="G22" s="4">
        <f t="shared" si="1"/>
        <v>85.383583091031085</v>
      </c>
    </row>
    <row r="23" spans="1:7" x14ac:dyDescent="0.25">
      <c r="A23" s="5" t="s">
        <v>12</v>
      </c>
      <c r="B23" s="3">
        <v>-153.19999999999999</v>
      </c>
      <c r="C23" s="4">
        <f>B23/B29*100</f>
        <v>-0.10441778564773446</v>
      </c>
      <c r="D23" s="3">
        <v>2.7</v>
      </c>
      <c r="E23" s="4">
        <f>D23/D29*100</f>
        <v>1.5247001423053467E-3</v>
      </c>
      <c r="F23" s="3">
        <f t="shared" si="0"/>
        <v>155.89999999999998</v>
      </c>
      <c r="G23" s="4">
        <f t="shared" si="1"/>
        <v>-1.762402088772846</v>
      </c>
    </row>
    <row r="24" spans="1:7" ht="14.25" customHeight="1" x14ac:dyDescent="0.25">
      <c r="A24" s="5" t="s">
        <v>23</v>
      </c>
      <c r="B24" s="4">
        <v>132071.5</v>
      </c>
      <c r="C24" s="4">
        <f>B24/B29*100</f>
        <v>90.017059903229523</v>
      </c>
      <c r="D24" s="4">
        <v>156272.9</v>
      </c>
      <c r="E24" s="4">
        <f>D24/D29*100</f>
        <v>88.247893654988587</v>
      </c>
      <c r="F24" s="3">
        <f t="shared" si="0"/>
        <v>24201.399999999994</v>
      </c>
      <c r="G24" s="4">
        <f t="shared" si="1"/>
        <v>118.32446818579329</v>
      </c>
    </row>
    <row r="25" spans="1:7" x14ac:dyDescent="0.25">
      <c r="A25" s="5" t="s">
        <v>20</v>
      </c>
      <c r="B25" s="3"/>
      <c r="C25" s="4"/>
      <c r="D25" s="3"/>
      <c r="E25" s="4"/>
      <c r="F25" s="3"/>
      <c r="G25" s="4"/>
    </row>
    <row r="26" spans="1:7" ht="35.25" customHeight="1" x14ac:dyDescent="0.25">
      <c r="A26" s="5" t="s">
        <v>22</v>
      </c>
      <c r="B26" s="4">
        <v>131860.9</v>
      </c>
      <c r="C26" s="4">
        <f>B26/B29*100</f>
        <v>89.873519526875654</v>
      </c>
      <c r="D26" s="4">
        <v>156226.9</v>
      </c>
      <c r="E26" s="4">
        <f>D26/D29*100</f>
        <v>88.221917282193758</v>
      </c>
      <c r="F26" s="4">
        <f>D26-B26</f>
        <v>24366</v>
      </c>
      <c r="G26" s="4">
        <f t="shared" si="1"/>
        <v>118.47856339521421</v>
      </c>
    </row>
    <row r="27" spans="1:7" ht="30" x14ac:dyDescent="0.25">
      <c r="A27" s="5" t="s">
        <v>29</v>
      </c>
      <c r="B27" s="3">
        <v>0</v>
      </c>
      <c r="C27" s="4">
        <v>0</v>
      </c>
      <c r="D27" s="3">
        <v>-100.2</v>
      </c>
      <c r="E27" s="4">
        <f>D27/D29*100</f>
        <v>-5.6583316392220639E-2</v>
      </c>
      <c r="F27" s="3">
        <f>D27-B27</f>
        <v>-100.2</v>
      </c>
      <c r="G27" s="4">
        <v>0</v>
      </c>
    </row>
    <row r="28" spans="1:7" x14ac:dyDescent="0.25">
      <c r="A28" s="6" t="s">
        <v>21</v>
      </c>
      <c r="B28" s="4">
        <v>210.6</v>
      </c>
      <c r="C28" s="4">
        <f>B28/B29*100</f>
        <v>0.14354037635386999</v>
      </c>
      <c r="D28" s="3">
        <v>208.5</v>
      </c>
      <c r="E28" s="4">
        <f>D28/D24*100</f>
        <v>0.13342044589944899</v>
      </c>
      <c r="F28" s="4">
        <f t="shared" si="0"/>
        <v>-2.0999999999999943</v>
      </c>
      <c r="G28" s="4">
        <f t="shared" si="1"/>
        <v>99.002849002849004</v>
      </c>
    </row>
    <row r="29" spans="1:7" x14ac:dyDescent="0.25">
      <c r="A29" s="7" t="s">
        <v>13</v>
      </c>
      <c r="B29" s="9">
        <f>B24+B7</f>
        <v>146718.29999999999</v>
      </c>
      <c r="C29" s="9">
        <f>C24+C7</f>
        <v>100</v>
      </c>
      <c r="D29" s="9">
        <f>D24+D7</f>
        <v>177084</v>
      </c>
      <c r="E29" s="9">
        <f>E24+E7</f>
        <v>100</v>
      </c>
      <c r="F29" s="9">
        <f t="shared" si="0"/>
        <v>30365.700000000012</v>
      </c>
      <c r="G29" s="9">
        <f t="shared" si="1"/>
        <v>120.69660021960451</v>
      </c>
    </row>
    <row r="30" spans="1:7" x14ac:dyDescent="0.25">
      <c r="A30" s="20" t="s">
        <v>46</v>
      </c>
      <c r="B30" s="10"/>
      <c r="C30" s="10"/>
      <c r="D30" s="10"/>
      <c r="E30" s="10"/>
      <c r="F30" s="10"/>
      <c r="G30" s="10"/>
    </row>
    <row r="31" spans="1:7" x14ac:dyDescent="0.25">
      <c r="A31" s="10" t="s">
        <v>48</v>
      </c>
      <c r="B31" s="10"/>
      <c r="C31" s="10"/>
      <c r="D31" s="10"/>
      <c r="E31" s="10"/>
      <c r="F31" s="10"/>
      <c r="G31" s="10"/>
    </row>
    <row r="32" spans="1:7" x14ac:dyDescent="0.25">
      <c r="A32" s="10" t="s">
        <v>47</v>
      </c>
      <c r="B32" s="10"/>
      <c r="C32" s="10"/>
      <c r="D32" s="10"/>
      <c r="E32" s="10"/>
      <c r="F32" s="10"/>
      <c r="G32" s="10"/>
    </row>
    <row r="33" spans="1:7" x14ac:dyDescent="0.25">
      <c r="A33" s="10" t="s">
        <v>49</v>
      </c>
      <c r="B33" s="10"/>
      <c r="C33" s="10"/>
      <c r="D33" s="10"/>
      <c r="E33" s="10"/>
      <c r="F33" s="10"/>
      <c r="G33" s="10"/>
    </row>
    <row r="34" spans="1:7" x14ac:dyDescent="0.25">
      <c r="A34" s="10" t="s">
        <v>50</v>
      </c>
      <c r="B34" s="10"/>
      <c r="C34" s="10"/>
      <c r="D34" s="10"/>
      <c r="E34" s="10"/>
      <c r="F34" s="10"/>
      <c r="G34" s="10"/>
    </row>
    <row r="35" spans="1:7" x14ac:dyDescent="0.25">
      <c r="A35" s="10" t="s">
        <v>31</v>
      </c>
      <c r="B35" s="10"/>
      <c r="C35" s="10"/>
      <c r="D35" s="10"/>
      <c r="E35" s="10"/>
      <c r="F35" s="10"/>
      <c r="G35" s="10"/>
    </row>
    <row r="36" spans="1:7" x14ac:dyDescent="0.25">
      <c r="A36" s="10" t="s">
        <v>30</v>
      </c>
      <c r="B36" s="10"/>
      <c r="C36" s="10"/>
      <c r="D36" s="10"/>
      <c r="E36" s="10"/>
      <c r="F36" s="10"/>
      <c r="G36" s="10"/>
    </row>
    <row r="37" spans="1:7" x14ac:dyDescent="0.25">
      <c r="A37" s="10" t="s">
        <v>51</v>
      </c>
      <c r="B37" s="10"/>
      <c r="C37" s="10"/>
      <c r="D37" s="10"/>
      <c r="E37" s="10"/>
      <c r="F37" s="10"/>
      <c r="G37" s="10"/>
    </row>
    <row r="38" spans="1:7" x14ac:dyDescent="0.25">
      <c r="A38" s="10" t="s">
        <v>32</v>
      </c>
      <c r="B38" s="10"/>
      <c r="C38" s="10"/>
      <c r="D38" s="10"/>
      <c r="E38" s="10"/>
      <c r="F38" s="10"/>
      <c r="G38" s="10"/>
    </row>
    <row r="39" spans="1:7" x14ac:dyDescent="0.25">
      <c r="A39" s="10" t="s">
        <v>52</v>
      </c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</sheetData>
  <mergeCells count="6">
    <mergeCell ref="A1:G1"/>
    <mergeCell ref="A2:G2"/>
    <mergeCell ref="A4:A5"/>
    <mergeCell ref="B4:C4"/>
    <mergeCell ref="D4:E4"/>
    <mergeCell ref="F4:G4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M5" sqref="M5"/>
    </sheetView>
  </sheetViews>
  <sheetFormatPr defaultRowHeight="15" x14ac:dyDescent="0.25"/>
  <cols>
    <col min="1" max="1" width="2.7109375" customWidth="1"/>
    <col min="2" max="2" width="43.28515625" customWidth="1"/>
    <col min="3" max="3" width="10.28515625" customWidth="1"/>
    <col min="4" max="4" width="8.140625" customWidth="1"/>
    <col min="5" max="5" width="11.5703125" customWidth="1"/>
    <col min="6" max="6" width="9.85546875" customWidth="1"/>
    <col min="7" max="7" width="10.7109375" customWidth="1"/>
    <col min="8" max="8" width="10.5703125" customWidth="1"/>
  </cols>
  <sheetData>
    <row r="1" spans="2:8" ht="36" customHeight="1" x14ac:dyDescent="0.25">
      <c r="B1" s="21" t="s">
        <v>36</v>
      </c>
      <c r="C1" s="21"/>
      <c r="D1" s="21"/>
      <c r="E1" s="21"/>
      <c r="F1" s="21"/>
      <c r="G1" s="21"/>
      <c r="H1" s="21"/>
    </row>
    <row r="2" spans="2:8" ht="7.5" customHeight="1" x14ac:dyDescent="0.25">
      <c r="B2" s="1"/>
      <c r="C2" s="1"/>
      <c r="D2" s="1"/>
      <c r="E2" s="1"/>
      <c r="F2" s="1"/>
      <c r="G2" s="1"/>
      <c r="H2" s="1"/>
    </row>
    <row r="3" spans="2:8" x14ac:dyDescent="0.25">
      <c r="B3" s="25" t="s">
        <v>0</v>
      </c>
      <c r="C3" s="25"/>
      <c r="D3" s="25"/>
      <c r="E3" s="25"/>
      <c r="F3" s="25"/>
      <c r="G3" s="25"/>
      <c r="H3" s="25"/>
    </row>
    <row r="4" spans="2:8" ht="9" customHeight="1" x14ac:dyDescent="0.25"/>
    <row r="5" spans="2:8" ht="61.5" customHeight="1" x14ac:dyDescent="0.25">
      <c r="B5" s="22" t="s">
        <v>1</v>
      </c>
      <c r="C5" s="23" t="s">
        <v>37</v>
      </c>
      <c r="D5" s="23"/>
      <c r="E5" s="24" t="s">
        <v>38</v>
      </c>
      <c r="F5" s="24"/>
      <c r="G5" s="23" t="s">
        <v>39</v>
      </c>
      <c r="H5" s="23"/>
    </row>
    <row r="6" spans="2:8" ht="44.25" customHeight="1" x14ac:dyDescent="0.25">
      <c r="B6" s="22"/>
      <c r="C6" s="14" t="s">
        <v>27</v>
      </c>
      <c r="D6" s="14" t="s">
        <v>2</v>
      </c>
      <c r="E6" s="14" t="s">
        <v>27</v>
      </c>
      <c r="F6" s="14" t="s">
        <v>2</v>
      </c>
      <c r="G6" s="14" t="s">
        <v>27</v>
      </c>
      <c r="H6" s="14" t="s">
        <v>3</v>
      </c>
    </row>
    <row r="7" spans="2:8" ht="18.75" customHeight="1" x14ac:dyDescent="0.25">
      <c r="B7" s="12">
        <v>1</v>
      </c>
      <c r="C7" s="13">
        <v>2</v>
      </c>
      <c r="D7" s="13">
        <v>3</v>
      </c>
      <c r="E7" s="13">
        <v>4</v>
      </c>
      <c r="F7" s="13">
        <v>5</v>
      </c>
      <c r="G7" s="13" t="s">
        <v>25</v>
      </c>
      <c r="H7" s="13" t="s">
        <v>24</v>
      </c>
    </row>
    <row r="8" spans="2:8" ht="30" x14ac:dyDescent="0.25">
      <c r="B8" s="2" t="s">
        <v>4</v>
      </c>
      <c r="C8" s="3">
        <f>SUM(C9:C20)</f>
        <v>8342.5</v>
      </c>
      <c r="D8" s="4">
        <f>SUM(D9:D20)</f>
        <v>5.9004717548289447</v>
      </c>
      <c r="E8" s="15">
        <f>SUM(E9:E20)</f>
        <v>13649.700000000004</v>
      </c>
      <c r="F8" s="15">
        <f>SUM(F9:F20)</f>
        <v>8.0256662331339701</v>
      </c>
      <c r="G8" s="11">
        <f>E8-C8</f>
        <v>5307.2000000000044</v>
      </c>
      <c r="H8" s="15">
        <f>E8/C8*100</f>
        <v>163.61642193587059</v>
      </c>
    </row>
    <row r="9" spans="2:8" x14ac:dyDescent="0.25">
      <c r="B9" s="5" t="s">
        <v>5</v>
      </c>
      <c r="C9" s="3">
        <v>5593.7</v>
      </c>
      <c r="D9" s="4">
        <f>C9/C26*100</f>
        <v>3.9563043278377785</v>
      </c>
      <c r="E9" s="3">
        <v>7956.7</v>
      </c>
      <c r="F9" s="4">
        <f>E9/E26*100</f>
        <v>4.6783312832646189</v>
      </c>
      <c r="G9" s="3">
        <f t="shared" ref="G9:G26" si="0">E9-C9</f>
        <v>2363</v>
      </c>
      <c r="H9" s="4">
        <f t="shared" ref="H9:H26" si="1">E9/C9*100</f>
        <v>142.24395301857447</v>
      </c>
    </row>
    <row r="10" spans="2:8" ht="34.5" customHeight="1" x14ac:dyDescent="0.25">
      <c r="B10" s="5" t="s">
        <v>19</v>
      </c>
      <c r="C10" s="3">
        <v>3.5</v>
      </c>
      <c r="D10" s="4">
        <f>C10/C26*100</f>
        <v>2.475475114402314E-3</v>
      </c>
      <c r="E10" s="3">
        <v>798.5</v>
      </c>
      <c r="F10" s="4">
        <f>E10/E26*100</f>
        <v>0.46949709423338798</v>
      </c>
      <c r="G10" s="4">
        <f>E10-C10</f>
        <v>795</v>
      </c>
      <c r="H10" s="4">
        <f t="shared" si="1"/>
        <v>22814.285714285714</v>
      </c>
    </row>
    <row r="11" spans="2:8" ht="35.25" customHeight="1" x14ac:dyDescent="0.25">
      <c r="B11" s="5" t="s">
        <v>6</v>
      </c>
      <c r="C11" s="3">
        <v>-78.5</v>
      </c>
      <c r="D11" s="4">
        <f>C11/C26*100</f>
        <v>-5.5521370423023332E-2</v>
      </c>
      <c r="E11" s="3">
        <v>2.5</v>
      </c>
      <c r="F11" s="4">
        <f>E11/E26*100</f>
        <v>1.4699345467545021E-3</v>
      </c>
      <c r="G11" s="4">
        <f t="shared" si="0"/>
        <v>81</v>
      </c>
      <c r="H11" s="4">
        <f t="shared" si="1"/>
        <v>-3.1847133757961785</v>
      </c>
    </row>
    <row r="12" spans="2:8" ht="17.25" customHeight="1" x14ac:dyDescent="0.25">
      <c r="B12" s="5" t="s">
        <v>7</v>
      </c>
      <c r="C12" s="3">
        <v>0</v>
      </c>
      <c r="D12" s="4">
        <f>C12/C26*100</f>
        <v>0</v>
      </c>
      <c r="E12" s="3">
        <v>68.599999999999994</v>
      </c>
      <c r="F12" s="4">
        <f>E12/E26*100</f>
        <v>4.0335003962943532E-2</v>
      </c>
      <c r="G12" s="3">
        <f t="shared" si="0"/>
        <v>68.599999999999994</v>
      </c>
      <c r="H12" s="4">
        <v>0</v>
      </c>
    </row>
    <row r="13" spans="2:8" ht="30.75" customHeight="1" x14ac:dyDescent="0.25">
      <c r="B13" s="5" t="s">
        <v>34</v>
      </c>
      <c r="C13" s="4">
        <v>-23.6</v>
      </c>
      <c r="D13" s="4">
        <f>C13/C26*100</f>
        <v>-1.6691775057112748E-2</v>
      </c>
      <c r="E13" s="4">
        <v>1518.7</v>
      </c>
      <c r="F13" s="4">
        <f>E13/E26*100</f>
        <v>0.89295583846242499</v>
      </c>
      <c r="G13" s="4">
        <f t="shared" si="0"/>
        <v>1542.3</v>
      </c>
      <c r="H13" s="4">
        <v>0</v>
      </c>
    </row>
    <row r="14" spans="2:8" x14ac:dyDescent="0.25">
      <c r="B14" s="5" t="s">
        <v>8</v>
      </c>
      <c r="C14" s="4">
        <v>206.2</v>
      </c>
      <c r="D14" s="4">
        <f>C14/C26*100</f>
        <v>0.14584084816850204</v>
      </c>
      <c r="E14" s="4">
        <v>282.60000000000002</v>
      </c>
      <c r="F14" s="4">
        <f>E14/E26*100</f>
        <v>0.16616140116512892</v>
      </c>
      <c r="G14" s="3">
        <f t="shared" si="0"/>
        <v>76.400000000000034</v>
      </c>
      <c r="H14" s="4">
        <f t="shared" si="1"/>
        <v>137.0514064015519</v>
      </c>
    </row>
    <row r="15" spans="2:8" ht="42.75" customHeight="1" x14ac:dyDescent="0.25">
      <c r="B15" s="5" t="s">
        <v>9</v>
      </c>
      <c r="C15" s="4">
        <v>232.6</v>
      </c>
      <c r="D15" s="4">
        <f>C15/C26*100</f>
        <v>0.16451300331713664</v>
      </c>
      <c r="E15" s="15">
        <v>1057.9000000000001</v>
      </c>
      <c r="F15" s="4">
        <f>E15/E26*100</f>
        <v>0.62201750280463508</v>
      </c>
      <c r="G15" s="3">
        <f t="shared" si="0"/>
        <v>825.30000000000007</v>
      </c>
      <c r="H15" s="4">
        <f t="shared" si="1"/>
        <v>454.81513327601039</v>
      </c>
    </row>
    <row r="16" spans="2:8" ht="30" x14ac:dyDescent="0.25">
      <c r="B16" s="5" t="s">
        <v>10</v>
      </c>
      <c r="C16" s="3">
        <v>6.1</v>
      </c>
      <c r="D16" s="4">
        <f>C16/C26*100</f>
        <v>4.3143994851011763E-3</v>
      </c>
      <c r="E16" s="3">
        <v>3.2</v>
      </c>
      <c r="F16" s="4">
        <f>E16/E26*100</f>
        <v>1.8815162198457626E-3</v>
      </c>
      <c r="G16" s="3">
        <f t="shared" si="0"/>
        <v>-2.8999999999999995</v>
      </c>
      <c r="H16" s="4">
        <f t="shared" si="1"/>
        <v>52.459016393442624</v>
      </c>
    </row>
    <row r="17" spans="2:8" ht="21" customHeight="1" x14ac:dyDescent="0.25">
      <c r="B17" s="5" t="s">
        <v>26</v>
      </c>
      <c r="C17" s="3">
        <v>1180.4000000000001</v>
      </c>
      <c r="D17" s="4">
        <f>C17/C26*100</f>
        <v>0.83487166429728332</v>
      </c>
      <c r="E17" s="3">
        <v>1214.2</v>
      </c>
      <c r="F17" s="4">
        <f>E17/E26*100</f>
        <v>0.71391781066772653</v>
      </c>
      <c r="G17" s="4">
        <f t="shared" si="0"/>
        <v>33.799999999999955</v>
      </c>
      <c r="H17" s="4">
        <f t="shared" si="1"/>
        <v>102.86343612334801</v>
      </c>
    </row>
    <row r="18" spans="2:8" ht="32.25" customHeight="1" x14ac:dyDescent="0.25">
      <c r="B18" s="5" t="s">
        <v>11</v>
      </c>
      <c r="C18" s="3">
        <v>521.6</v>
      </c>
      <c r="D18" s="4">
        <f>C18/C26*100</f>
        <v>0.36891651990635632</v>
      </c>
      <c r="E18" s="3">
        <v>14.2</v>
      </c>
      <c r="F18" s="4">
        <f>E18/E26*100</f>
        <v>8.3492282255655716E-3</v>
      </c>
      <c r="G18" s="3">
        <f t="shared" si="0"/>
        <v>-507.40000000000003</v>
      </c>
      <c r="H18" s="4">
        <f t="shared" si="1"/>
        <v>2.7223926380368098</v>
      </c>
    </row>
    <row r="19" spans="2:8" ht="18" customHeight="1" x14ac:dyDescent="0.25">
      <c r="B19" s="5" t="s">
        <v>28</v>
      </c>
      <c r="C19" s="4">
        <v>826</v>
      </c>
      <c r="D19" s="4">
        <f>C19/C26*100</f>
        <v>0.5842121269989462</v>
      </c>
      <c r="E19" s="4">
        <v>730.6</v>
      </c>
      <c r="F19" s="4">
        <f>E19/E26*100</f>
        <v>0.42957367194353574</v>
      </c>
      <c r="G19" s="4">
        <f t="shared" si="0"/>
        <v>-95.399999999999977</v>
      </c>
      <c r="H19" s="4">
        <f t="shared" si="1"/>
        <v>88.45036319612592</v>
      </c>
    </row>
    <row r="20" spans="2:8" x14ac:dyDescent="0.25">
      <c r="B20" s="5" t="s">
        <v>12</v>
      </c>
      <c r="C20" s="3">
        <v>-125.5</v>
      </c>
      <c r="D20" s="4">
        <f>C20/C26*100</f>
        <v>-8.876346481642583E-2</v>
      </c>
      <c r="E20" s="19">
        <v>2</v>
      </c>
      <c r="F20" s="4">
        <f>E20/E26*100</f>
        <v>1.1759476374036016E-3</v>
      </c>
      <c r="G20" s="3">
        <f t="shared" si="0"/>
        <v>127.5</v>
      </c>
      <c r="H20" s="4">
        <v>0</v>
      </c>
    </row>
    <row r="21" spans="2:8" ht="18.75" customHeight="1" x14ac:dyDescent="0.25">
      <c r="B21" s="5" t="s">
        <v>23</v>
      </c>
      <c r="C21" s="3">
        <v>133044.5</v>
      </c>
      <c r="D21" s="4">
        <f>C21/C26*100</f>
        <v>94.099528245171058</v>
      </c>
      <c r="E21" s="4">
        <v>156425.9</v>
      </c>
      <c r="F21" s="4">
        <f>E21/E26*100</f>
        <v>91.974333766866025</v>
      </c>
      <c r="G21" s="4">
        <f t="shared" si="0"/>
        <v>23381.399999999994</v>
      </c>
      <c r="H21" s="4">
        <f t="shared" si="1"/>
        <v>117.57411993731419</v>
      </c>
    </row>
    <row r="22" spans="2:8" x14ac:dyDescent="0.25">
      <c r="B22" s="5" t="s">
        <v>20</v>
      </c>
      <c r="C22" s="3"/>
      <c r="D22" s="4"/>
      <c r="E22" s="3"/>
      <c r="F22" s="4"/>
      <c r="G22" s="3"/>
      <c r="H22" s="4"/>
    </row>
    <row r="23" spans="2:8" ht="45" x14ac:dyDescent="0.25">
      <c r="B23" s="5" t="s">
        <v>22</v>
      </c>
      <c r="C23" s="3">
        <v>132833.9</v>
      </c>
      <c r="D23" s="4">
        <f>C23/C26*100</f>
        <v>93.950575371144438</v>
      </c>
      <c r="E23" s="4">
        <v>156376</v>
      </c>
      <c r="F23" s="4">
        <f>E23/E26*100</f>
        <v>91.944993873312811</v>
      </c>
      <c r="G23" s="3">
        <f>E23-C23</f>
        <v>23542.100000000006</v>
      </c>
      <c r="H23" s="4">
        <f t="shared" si="1"/>
        <v>117.72296078034297</v>
      </c>
    </row>
    <row r="24" spans="2:8" ht="30" x14ac:dyDescent="0.25">
      <c r="B24" s="5" t="s">
        <v>29</v>
      </c>
      <c r="C24" s="3">
        <v>0</v>
      </c>
      <c r="D24" s="4">
        <v>0</v>
      </c>
      <c r="E24" s="3">
        <v>-100.2</v>
      </c>
      <c r="F24" s="4">
        <f>E24/E26*100</f>
        <v>-5.8914976633920438E-2</v>
      </c>
      <c r="G24" s="3">
        <f>E24-C24</f>
        <v>-100.2</v>
      </c>
      <c r="H24" s="4">
        <v>0</v>
      </c>
    </row>
    <row r="25" spans="2:8" ht="17.25" customHeight="1" x14ac:dyDescent="0.25">
      <c r="B25" s="5" t="s">
        <v>21</v>
      </c>
      <c r="C25" s="4">
        <v>210.6</v>
      </c>
      <c r="D25" s="4">
        <f>C25/C26*100</f>
        <v>0.14895287402660781</v>
      </c>
      <c r="E25" s="4">
        <v>200</v>
      </c>
      <c r="F25" s="4">
        <f>E25/E21*100</f>
        <v>0.12785606475653968</v>
      </c>
      <c r="G25" s="3">
        <f t="shared" si="0"/>
        <v>-10.599999999999994</v>
      </c>
      <c r="H25" s="4">
        <f t="shared" si="1"/>
        <v>94.966761633428291</v>
      </c>
    </row>
    <row r="26" spans="2:8" x14ac:dyDescent="0.25">
      <c r="B26" s="7" t="s">
        <v>13</v>
      </c>
      <c r="C26" s="9">
        <f>C21+C8</f>
        <v>141387</v>
      </c>
      <c r="D26" s="9">
        <f>D21+D8</f>
        <v>100</v>
      </c>
      <c r="E26" s="9">
        <f>E21+E8</f>
        <v>170075.6</v>
      </c>
      <c r="F26" s="9">
        <f>F21+F8</f>
        <v>100</v>
      </c>
      <c r="G26" s="8">
        <f t="shared" si="0"/>
        <v>28688.600000000006</v>
      </c>
      <c r="H26" s="9">
        <f t="shared" si="1"/>
        <v>120.29083296201206</v>
      </c>
    </row>
    <row r="27" spans="2:8" x14ac:dyDescent="0.25">
      <c r="B27" s="16"/>
      <c r="C27" s="17"/>
      <c r="D27" s="18"/>
      <c r="E27" s="18"/>
      <c r="F27" s="18"/>
      <c r="G27" s="17"/>
      <c r="H27" s="18"/>
    </row>
    <row r="28" spans="2:8" x14ac:dyDescent="0.25">
      <c r="B28" s="10" t="s">
        <v>40</v>
      </c>
      <c r="C28" s="10"/>
      <c r="D28" s="10"/>
      <c r="E28" s="10"/>
      <c r="F28" s="10"/>
      <c r="G28" s="10"/>
      <c r="H28" s="10"/>
    </row>
    <row r="29" spans="2:8" x14ac:dyDescent="0.25">
      <c r="B29" s="10" t="s">
        <v>41</v>
      </c>
      <c r="C29" s="10"/>
      <c r="D29" s="10"/>
      <c r="E29" s="10"/>
      <c r="F29" s="10"/>
      <c r="G29" s="10"/>
      <c r="H29" s="10"/>
    </row>
    <row r="30" spans="2:8" x14ac:dyDescent="0.25">
      <c r="B30" s="10" t="s">
        <v>42</v>
      </c>
      <c r="C30" s="10"/>
      <c r="D30" s="10"/>
      <c r="E30" s="10"/>
      <c r="F30" s="10"/>
      <c r="G30" s="10"/>
      <c r="H30" s="10"/>
    </row>
    <row r="31" spans="2:8" x14ac:dyDescent="0.25">
      <c r="B31" s="10" t="s">
        <v>43</v>
      </c>
      <c r="C31" s="10"/>
      <c r="D31" s="10"/>
      <c r="E31" s="10"/>
      <c r="F31" s="10"/>
      <c r="G31" s="10"/>
      <c r="H31" s="10"/>
    </row>
    <row r="32" spans="2:8" x14ac:dyDescent="0.25">
      <c r="B32" s="10" t="s">
        <v>35</v>
      </c>
      <c r="C32" s="10"/>
      <c r="D32" s="10"/>
      <c r="E32" s="10"/>
      <c r="F32" s="10"/>
      <c r="G32" s="10"/>
      <c r="H32" s="10"/>
    </row>
    <row r="33" spans="2:8" x14ac:dyDescent="0.25">
      <c r="B33" s="10" t="s">
        <v>33</v>
      </c>
      <c r="C33" s="10"/>
      <c r="D33" s="10"/>
      <c r="E33" s="10"/>
      <c r="F33" s="10"/>
      <c r="G33" s="10"/>
      <c r="H33" s="10"/>
    </row>
    <row r="34" spans="2:8" x14ac:dyDescent="0.25">
      <c r="B34" s="10" t="s">
        <v>44</v>
      </c>
      <c r="C34" s="10"/>
      <c r="D34" s="10"/>
      <c r="E34" s="10"/>
      <c r="F34" s="10"/>
      <c r="G34" s="10"/>
      <c r="H34" s="10"/>
    </row>
    <row r="35" spans="2:8" x14ac:dyDescent="0.25">
      <c r="B35" s="10"/>
      <c r="C35" s="10"/>
      <c r="D35" s="10"/>
      <c r="E35" s="10"/>
      <c r="F35" s="10"/>
      <c r="G35" s="10"/>
      <c r="H35" s="10"/>
    </row>
    <row r="36" spans="2:8" x14ac:dyDescent="0.25">
      <c r="B36" s="10"/>
      <c r="C36" s="10"/>
      <c r="D36" s="10"/>
      <c r="E36" s="10"/>
      <c r="F36" s="10"/>
      <c r="G36" s="10"/>
      <c r="H36" s="10"/>
    </row>
  </sheetData>
  <mergeCells count="6">
    <mergeCell ref="B1:H1"/>
    <mergeCell ref="B3:H3"/>
    <mergeCell ref="B5:B6"/>
    <mergeCell ref="C5:D5"/>
    <mergeCell ref="E5:F5"/>
    <mergeCell ref="G5:H5"/>
  </mergeCells>
  <pageMargins left="0.19685039370078741" right="0.1968503937007874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консолидированный</vt:lpstr>
      <vt:lpstr>собственный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2024-04-19T01:51:08Z</dcterms:modified>
</cp:coreProperties>
</file>