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0"/>
  </bookViews>
  <sheets>
    <sheet name="прил1 расч дотации" sheetId="1" r:id="rId1"/>
  </sheets>
  <definedNames/>
  <calcPr fullCalcOnLoad="1"/>
</workbook>
</file>

<file path=xl/sharedStrings.xml><?xml version="1.0" encoding="utf-8"?>
<sst xmlns="http://schemas.openxmlformats.org/spreadsheetml/2006/main" count="86" uniqueCount="30">
  <si>
    <t>расчет</t>
  </si>
  <si>
    <t>НДФЛ</t>
  </si>
  <si>
    <t>ЕСХН</t>
  </si>
  <si>
    <t>итого</t>
  </si>
  <si>
    <t>ЕНВД</t>
  </si>
  <si>
    <t>дотация</t>
  </si>
  <si>
    <t>проверка</t>
  </si>
  <si>
    <t>НД -  объем налоговых доходов ( за исключением налоговых доходов по доп. и дифф.нормативам)</t>
  </si>
  <si>
    <t>МБТ (вмз)-объем иных МБТ поселениям, утвержденный решением представительного органа МР о бюджете МР, за исключением иных МБТ на осуществление части полномочий по решению вопросов местного значения в соответствии с заключенными соглашениями</t>
  </si>
  <si>
    <t>Д размер дотации поселениям</t>
  </si>
  <si>
    <t>Итого к расчету Д</t>
  </si>
  <si>
    <t>Величина  для расчета</t>
  </si>
  <si>
    <t>УСН</t>
  </si>
  <si>
    <t>НД(ед)- объем налоговых доходов городских и сельских поселений по единым нормативам отчислений,подлежащих зачислению в бюджет муниципального района, утвержд. представительным ораном муниципального района в соответствии с п.4 ст.61 и п.4 ст. 61,5 БК РФ</t>
  </si>
  <si>
    <t>госпошлина</t>
  </si>
  <si>
    <t>приложение 1</t>
  </si>
  <si>
    <t>Патент</t>
  </si>
  <si>
    <t>Расчет  дотации на 2024 год</t>
  </si>
  <si>
    <r>
      <t xml:space="preserve">и не может быть меньше (0,075 х (НД + ДВБОМР(ГО) - НД (ен)) х 0,5 </t>
    </r>
    <r>
      <rPr>
        <sz val="10"/>
        <rFont val="Arial Cyr"/>
        <family val="0"/>
      </rPr>
      <t>(п.3 приложения 5 к закону Иркутской области от 11.12.2019 года № 122-ОЗ в ред. от 02.11.2021 №99-ОЗ)</t>
    </r>
  </si>
  <si>
    <t>расчет по формуле Д=0,075 х (НД + ДВБОМР(ГО)) - НД (ен) - МБТ(вмз)</t>
  </si>
  <si>
    <t>Д размер дотации поселениям не может быть меньше (0,075 х (НД + ДВБОМР(ГО) - НД (ен)) х 0,5</t>
  </si>
  <si>
    <t>Субвенция на выравнивание поселений</t>
  </si>
  <si>
    <t>Расчет  дотации на 2025 год</t>
  </si>
  <si>
    <t>Опл.труда МС</t>
  </si>
  <si>
    <t>2. Расчет согласно приложения 2 Закона Иркутской области от 30.11.2021 года №121-ОЗ</t>
  </si>
  <si>
    <t>1. Расчет согласно Закона Иркутской области от 22.10.2013 года №74-ОЗ</t>
  </si>
  <si>
    <t>Расчет  дотации на 2026 год</t>
  </si>
  <si>
    <t>Налоговые доходы</t>
  </si>
  <si>
    <t>Диф. Норматив 18,939%</t>
  </si>
  <si>
    <t>ДВБОМР(ГО) - размер дотации на выравнивание и объем налоговых доходов по доп.нормативам)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</si>
</sst>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000000"/>
    <numFmt numFmtId="174" formatCode="0.00000"/>
    <numFmt numFmtId="175" formatCode="0.0"/>
    <numFmt numFmtId="176" formatCode="0.000%"/>
    <numFmt numFmtId="177" formatCode="0.000"/>
    <numFmt numFmtId="178" formatCode="#,##0.0_ ;[Red]\-#,##0.0\ "/>
    <numFmt numFmtId="179" formatCode="#,##0_ ;[Red]\-#,##0\ "/>
    <numFmt numFmtId="180" formatCode="#,##0.0000_ ;[Red]\-#,##0.0000\ "/>
    <numFmt numFmtId="181" formatCode="0.000000"/>
    <numFmt numFmtId="182" formatCode="0.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000000000"/>
    <numFmt numFmtId="189" formatCode="0.0000000"/>
    <numFmt numFmtId="190" formatCode="#,##0.00000"/>
    <numFmt numFmtId="191" formatCode="#,##0.000000"/>
    <numFmt numFmtId="192" formatCode="#,##0.0000"/>
    <numFmt numFmtId="193" formatCode="#,##0.00_ ;[Red]\-#,##0.00\ "/>
  </numFmts>
  <fonts count="42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175" fontId="0" fillId="33" borderId="10" xfId="0" applyNumberFormat="1" applyFill="1" applyBorder="1" applyAlignment="1">
      <alignment/>
    </xf>
    <xf numFmtId="0" fontId="3" fillId="0" borderId="0" xfId="0" applyFont="1" applyFill="1" applyAlignment="1">
      <alignment horizontal="left" indent="15"/>
    </xf>
    <xf numFmtId="0" fontId="0" fillId="0" borderId="0" xfId="0" applyBorder="1" applyAlignment="1">
      <alignment wrapText="1"/>
    </xf>
    <xf numFmtId="1" fontId="0" fillId="0" borderId="0" xfId="0" applyNumberFormat="1" applyFill="1" applyBorder="1" applyAlignment="1">
      <alignment/>
    </xf>
    <xf numFmtId="0" fontId="6" fillId="0" borderId="20" xfId="0" applyFont="1" applyBorder="1" applyAlignment="1">
      <alignment/>
    </xf>
    <xf numFmtId="1" fontId="0" fillId="0" borderId="2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7" xfId="0" applyNumberFormat="1" applyBorder="1" applyAlignment="1">
      <alignment/>
    </xf>
    <xf numFmtId="10" fontId="0" fillId="0" borderId="22" xfId="0" applyNumberFormat="1" applyBorder="1" applyAlignment="1">
      <alignment/>
    </xf>
    <xf numFmtId="175" fontId="0" fillId="0" borderId="10" xfId="0" applyNumberFormat="1" applyBorder="1" applyAlignment="1">
      <alignment/>
    </xf>
    <xf numFmtId="175" fontId="0" fillId="0" borderId="13" xfId="0" applyNumberFormat="1" applyBorder="1" applyAlignment="1">
      <alignment/>
    </xf>
    <xf numFmtId="175" fontId="0" fillId="33" borderId="15" xfId="0" applyNumberFormat="1" applyFill="1" applyBorder="1" applyAlignment="1">
      <alignment/>
    </xf>
    <xf numFmtId="175" fontId="0" fillId="0" borderId="0" xfId="0" applyNumberFormat="1" applyAlignment="1">
      <alignment/>
    </xf>
    <xf numFmtId="175" fontId="0" fillId="0" borderId="23" xfId="0" applyNumberFormat="1" applyBorder="1" applyAlignment="1">
      <alignment/>
    </xf>
    <xf numFmtId="175" fontId="0" fillId="33" borderId="15" xfId="0" applyNumberFormat="1" applyFill="1" applyBorder="1" applyAlignment="1">
      <alignment wrapText="1"/>
    </xf>
    <xf numFmtId="1" fontId="0" fillId="0" borderId="24" xfId="0" applyNumberFormat="1" applyBorder="1" applyAlignment="1">
      <alignment wrapText="1"/>
    </xf>
    <xf numFmtId="9" fontId="0" fillId="0" borderId="10" xfId="0" applyNumberFormat="1" applyBorder="1" applyAlignment="1">
      <alignment/>
    </xf>
    <xf numFmtId="0" fontId="6" fillId="0" borderId="25" xfId="0" applyFont="1" applyBorder="1" applyAlignment="1">
      <alignment/>
    </xf>
    <xf numFmtId="175" fontId="0" fillId="0" borderId="0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26" xfId="0" applyBorder="1" applyAlignment="1">
      <alignment/>
    </xf>
    <xf numFmtId="1" fontId="0" fillId="0" borderId="25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1" fontId="0" fillId="0" borderId="0" xfId="0" applyNumberFormat="1" applyBorder="1" applyAlignment="1">
      <alignment/>
    </xf>
    <xf numFmtId="0" fontId="7" fillId="0" borderId="28" xfId="0" applyFont="1" applyFill="1" applyBorder="1" applyAlignment="1">
      <alignment/>
    </xf>
    <xf numFmtId="1" fontId="0" fillId="0" borderId="10" xfId="0" applyNumberFormat="1" applyBorder="1" applyAlignment="1">
      <alignment wrapText="1"/>
    </xf>
    <xf numFmtId="175" fontId="0" fillId="6" borderId="0" xfId="0" applyNumberFormat="1" applyFill="1" applyAlignment="1">
      <alignment/>
    </xf>
    <xf numFmtId="0" fontId="0" fillId="6" borderId="20" xfId="0" applyFill="1" applyBorder="1" applyAlignment="1">
      <alignment/>
    </xf>
    <xf numFmtId="175" fontId="0" fillId="6" borderId="20" xfId="0" applyNumberFormat="1" applyFill="1" applyBorder="1" applyAlignment="1">
      <alignment/>
    </xf>
    <xf numFmtId="2" fontId="0" fillId="6" borderId="29" xfId="0" applyNumberFormat="1" applyFill="1" applyBorder="1" applyAlignment="1">
      <alignment/>
    </xf>
    <xf numFmtId="2" fontId="0" fillId="6" borderId="30" xfId="0" applyNumberFormat="1" applyFill="1" applyBorder="1" applyAlignment="1">
      <alignment/>
    </xf>
    <xf numFmtId="0" fontId="0" fillId="6" borderId="31" xfId="0" applyFill="1" applyBorder="1" applyAlignment="1">
      <alignment/>
    </xf>
    <xf numFmtId="0" fontId="0" fillId="6" borderId="0" xfId="0" applyFill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3" xfId="0" applyFill="1" applyBorder="1" applyAlignment="1">
      <alignment horizontal="left" indent="1"/>
    </xf>
    <xf numFmtId="0" fontId="0" fillId="34" borderId="34" xfId="0" applyFill="1" applyBorder="1" applyAlignment="1">
      <alignment/>
    </xf>
    <xf numFmtId="1" fontId="0" fillId="34" borderId="35" xfId="0" applyNumberForma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36" xfId="0" applyFont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L31"/>
  <sheetViews>
    <sheetView tabSelected="1" zoomScalePageLayoutView="0" workbookViewId="0" topLeftCell="A10">
      <selection activeCell="AM31" sqref="AM31"/>
    </sheetView>
  </sheetViews>
  <sheetFormatPr defaultColWidth="9.00390625" defaultRowHeight="12.75"/>
  <cols>
    <col min="1" max="1" width="20.875" style="0" customWidth="1"/>
    <col min="2" max="2" width="11.375" style="0" customWidth="1"/>
    <col min="3" max="4" width="10.125" style="0" customWidth="1"/>
    <col min="11" max="11" width="9.375" style="0" customWidth="1"/>
    <col min="12" max="12" width="11.25390625" style="0" bestFit="1" customWidth="1"/>
    <col min="14" max="14" width="13.75390625" style="0" customWidth="1"/>
    <col min="15" max="15" width="10.25390625" style="0" customWidth="1"/>
    <col min="17" max="17" width="10.75390625" style="0" customWidth="1"/>
    <col min="23" max="23" width="12.375" style="0" customWidth="1"/>
    <col min="26" max="26" width="6.625" style="0" customWidth="1"/>
    <col min="27" max="27" width="13.875" style="0" customWidth="1"/>
    <col min="36" max="36" width="11.375" style="0" customWidth="1"/>
    <col min="38" max="38" width="11.00390625" style="0" customWidth="1"/>
  </cols>
  <sheetData>
    <row r="1" ht="6" customHeight="1"/>
    <row r="2" spans="1:37" ht="12.75">
      <c r="A2" s="19" t="s">
        <v>17</v>
      </c>
      <c r="B2" s="13"/>
      <c r="C2" s="13"/>
      <c r="D2" s="13"/>
      <c r="E2" s="13"/>
      <c r="F2" s="13"/>
      <c r="G2" s="13"/>
      <c r="H2" s="13"/>
      <c r="K2" s="4" t="s">
        <v>15</v>
      </c>
      <c r="N2" s="19" t="s">
        <v>22</v>
      </c>
      <c r="O2" s="13"/>
      <c r="P2" s="13"/>
      <c r="Q2" s="13"/>
      <c r="R2" s="13"/>
      <c r="S2" s="13"/>
      <c r="T2" s="13"/>
      <c r="U2" s="13"/>
      <c r="X2" s="4" t="s">
        <v>15</v>
      </c>
      <c r="AA2" s="19" t="s">
        <v>26</v>
      </c>
      <c r="AB2" s="13"/>
      <c r="AC2" s="13"/>
      <c r="AD2" s="13"/>
      <c r="AE2" s="13"/>
      <c r="AF2" s="13"/>
      <c r="AG2" s="13"/>
      <c r="AH2" s="13"/>
      <c r="AK2" s="4" t="s">
        <v>15</v>
      </c>
    </row>
    <row r="3" spans="1:37" ht="12.75">
      <c r="A3" s="37" t="s">
        <v>25</v>
      </c>
      <c r="B3" s="13"/>
      <c r="C3" s="13"/>
      <c r="D3" s="13"/>
      <c r="E3" s="13"/>
      <c r="F3" s="13"/>
      <c r="G3" s="13"/>
      <c r="H3" s="13"/>
      <c r="K3" s="4"/>
      <c r="N3" s="37" t="s">
        <v>25</v>
      </c>
      <c r="O3" s="13"/>
      <c r="P3" s="13"/>
      <c r="Q3" s="13"/>
      <c r="R3" s="13"/>
      <c r="S3" s="13"/>
      <c r="T3" s="13"/>
      <c r="U3" s="13"/>
      <c r="X3" s="4"/>
      <c r="AA3" s="37" t="s">
        <v>25</v>
      </c>
      <c r="AB3" s="13"/>
      <c r="AC3" s="13"/>
      <c r="AD3" s="13"/>
      <c r="AE3" s="13"/>
      <c r="AF3" s="13"/>
      <c r="AG3" s="13"/>
      <c r="AH3" s="13"/>
      <c r="AK3" s="4"/>
    </row>
    <row r="4" spans="1:34" ht="12.75">
      <c r="A4" s="4" t="s">
        <v>19</v>
      </c>
      <c r="B4" s="4"/>
      <c r="C4" s="4"/>
      <c r="D4" s="4"/>
      <c r="E4" s="4"/>
      <c r="F4" s="4"/>
      <c r="G4" s="4"/>
      <c r="H4" s="4"/>
      <c r="N4" s="4" t="s">
        <v>19</v>
      </c>
      <c r="O4" s="4"/>
      <c r="P4" s="4"/>
      <c r="Q4" s="4"/>
      <c r="R4" s="4"/>
      <c r="S4" s="4"/>
      <c r="T4" s="4"/>
      <c r="U4" s="4"/>
      <c r="AA4" s="4" t="s">
        <v>19</v>
      </c>
      <c r="AB4" s="4"/>
      <c r="AC4" s="4"/>
      <c r="AD4" s="4"/>
      <c r="AE4" s="4"/>
      <c r="AF4" s="4"/>
      <c r="AG4" s="4"/>
      <c r="AH4" s="4"/>
    </row>
    <row r="5" spans="1:38" ht="30" customHeight="1" thickBot="1">
      <c r="A5" s="63" t="s">
        <v>18</v>
      </c>
      <c r="B5" s="63"/>
      <c r="C5" s="63"/>
      <c r="D5" s="63"/>
      <c r="E5" s="63"/>
      <c r="F5" s="63"/>
      <c r="G5" s="63"/>
      <c r="H5" s="63"/>
      <c r="I5" s="63"/>
      <c r="J5" s="63"/>
      <c r="L5" s="2" t="s">
        <v>0</v>
      </c>
      <c r="N5" s="63" t="s">
        <v>18</v>
      </c>
      <c r="O5" s="63"/>
      <c r="P5" s="63"/>
      <c r="Q5" s="63"/>
      <c r="R5" s="63"/>
      <c r="S5" s="63"/>
      <c r="T5" s="63"/>
      <c r="U5" s="63"/>
      <c r="V5" s="63"/>
      <c r="W5" s="63"/>
      <c r="Y5" s="2" t="s">
        <v>0</v>
      </c>
      <c r="AA5" s="63" t="s">
        <v>18</v>
      </c>
      <c r="AB5" s="63"/>
      <c r="AC5" s="63"/>
      <c r="AD5" s="63"/>
      <c r="AE5" s="63"/>
      <c r="AF5" s="63"/>
      <c r="AG5" s="63"/>
      <c r="AH5" s="63"/>
      <c r="AI5" s="63"/>
      <c r="AJ5" s="63"/>
      <c r="AL5" s="2" t="s">
        <v>0</v>
      </c>
    </row>
    <row r="6" spans="1:38" ht="12.75">
      <c r="A6" s="9" t="s">
        <v>7</v>
      </c>
      <c r="B6" s="5"/>
      <c r="C6" s="5"/>
      <c r="D6" s="5"/>
      <c r="E6" s="5"/>
      <c r="F6" s="5"/>
      <c r="G6" s="5"/>
      <c r="H6" s="5"/>
      <c r="I6" s="5"/>
      <c r="J6" s="5"/>
      <c r="K6" s="28">
        <f>B26</f>
        <v>47310</v>
      </c>
      <c r="L6" s="50"/>
      <c r="N6" s="9" t="s">
        <v>7</v>
      </c>
      <c r="O6" s="5"/>
      <c r="P6" s="5"/>
      <c r="Q6" s="5"/>
      <c r="R6" s="5"/>
      <c r="S6" s="5"/>
      <c r="T6" s="5"/>
      <c r="U6" s="5"/>
      <c r="V6" s="5"/>
      <c r="W6" s="5"/>
      <c r="X6" s="28">
        <f>O26</f>
        <v>49115</v>
      </c>
      <c r="Y6" s="50"/>
      <c r="AA6" s="9" t="s">
        <v>7</v>
      </c>
      <c r="AB6" s="5"/>
      <c r="AC6" s="5"/>
      <c r="AD6" s="5"/>
      <c r="AE6" s="5"/>
      <c r="AF6" s="5"/>
      <c r="AG6" s="5"/>
      <c r="AH6" s="5"/>
      <c r="AI6" s="5"/>
      <c r="AJ6" s="5"/>
      <c r="AK6" s="28">
        <f>AB26</f>
        <v>51009</v>
      </c>
      <c r="AL6" s="50"/>
    </row>
    <row r="7" spans="10:38" ht="3" customHeight="1">
      <c r="J7" s="10"/>
      <c r="K7" s="10"/>
      <c r="L7" s="46"/>
      <c r="W7" s="10"/>
      <c r="X7" s="10"/>
      <c r="Y7" s="46"/>
      <c r="AJ7" s="10"/>
      <c r="AK7" s="10"/>
      <c r="AL7" s="46"/>
    </row>
    <row r="8" spans="1:38" ht="12.75">
      <c r="A8" s="9" t="s">
        <v>29</v>
      </c>
      <c r="B8" s="5"/>
      <c r="C8" s="5"/>
      <c r="D8" s="5"/>
      <c r="E8" s="5"/>
      <c r="F8" s="5"/>
      <c r="G8" s="5"/>
      <c r="H8" s="5"/>
      <c r="I8" s="5"/>
      <c r="J8" s="5"/>
      <c r="K8" s="9">
        <v>127177.6</v>
      </c>
      <c r="L8" s="46"/>
      <c r="N8" s="9" t="s">
        <v>29</v>
      </c>
      <c r="O8" s="5"/>
      <c r="P8" s="5"/>
      <c r="Q8" s="5"/>
      <c r="R8" s="5"/>
      <c r="S8" s="5"/>
      <c r="T8" s="5"/>
      <c r="U8" s="5"/>
      <c r="V8" s="5"/>
      <c r="W8" s="5"/>
      <c r="X8" s="9">
        <v>113249</v>
      </c>
      <c r="Y8" s="46"/>
      <c r="AA8" s="9" t="s">
        <v>29</v>
      </c>
      <c r="AB8" s="5"/>
      <c r="AC8" s="5"/>
      <c r="AD8" s="5"/>
      <c r="AE8" s="5"/>
      <c r="AF8" s="5"/>
      <c r="AG8" s="5"/>
      <c r="AH8" s="5"/>
      <c r="AI8" s="5"/>
      <c r="AJ8" s="5"/>
      <c r="AK8" s="9">
        <v>122025</v>
      </c>
      <c r="AL8" s="46"/>
    </row>
    <row r="9" spans="1:38" ht="14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28">
        <f>K6+K8</f>
        <v>174487.6</v>
      </c>
      <c r="L9" s="46"/>
      <c r="N9" s="10"/>
      <c r="O9" s="10"/>
      <c r="P9" s="10"/>
      <c r="Q9" s="10"/>
      <c r="R9" s="10"/>
      <c r="S9" s="10"/>
      <c r="T9" s="10"/>
      <c r="U9" s="10"/>
      <c r="V9" s="10"/>
      <c r="W9" s="10"/>
      <c r="X9" s="28">
        <f>X6+X8</f>
        <v>162364</v>
      </c>
      <c r="Y9" s="46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28">
        <f>AK6+AK8</f>
        <v>173034</v>
      </c>
      <c r="AL9" s="46"/>
    </row>
    <row r="10" spans="1:38" ht="39.75" customHeight="1">
      <c r="A10" s="60" t="s">
        <v>13</v>
      </c>
      <c r="B10" s="61"/>
      <c r="C10" s="61"/>
      <c r="D10" s="61"/>
      <c r="E10" s="61"/>
      <c r="F10" s="61"/>
      <c r="G10" s="61"/>
      <c r="H10" s="61"/>
      <c r="I10" s="61"/>
      <c r="J10" s="62"/>
      <c r="K10" s="9">
        <v>0</v>
      </c>
      <c r="L10" s="46"/>
      <c r="N10" s="60" t="s">
        <v>13</v>
      </c>
      <c r="O10" s="61"/>
      <c r="P10" s="61"/>
      <c r="Q10" s="61"/>
      <c r="R10" s="61"/>
      <c r="S10" s="61"/>
      <c r="T10" s="61"/>
      <c r="U10" s="61"/>
      <c r="V10" s="61"/>
      <c r="W10" s="62"/>
      <c r="X10" s="9">
        <v>0</v>
      </c>
      <c r="Y10" s="46"/>
      <c r="AA10" s="60" t="s">
        <v>13</v>
      </c>
      <c r="AB10" s="61"/>
      <c r="AC10" s="61"/>
      <c r="AD10" s="61"/>
      <c r="AE10" s="61"/>
      <c r="AF10" s="61"/>
      <c r="AG10" s="61"/>
      <c r="AH10" s="61"/>
      <c r="AI10" s="61"/>
      <c r="AJ10" s="62"/>
      <c r="AK10" s="9">
        <v>0</v>
      </c>
      <c r="AL10" s="46"/>
    </row>
    <row r="11" spans="1:38" ht="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4"/>
      <c r="L11" s="46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4"/>
      <c r="Y11" s="46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4"/>
      <c r="AL11" s="46"/>
    </row>
    <row r="12" spans="1:38" ht="43.5" customHeight="1">
      <c r="A12" s="60" t="s">
        <v>8</v>
      </c>
      <c r="B12" s="61"/>
      <c r="C12" s="61"/>
      <c r="D12" s="61"/>
      <c r="E12" s="61"/>
      <c r="F12" s="61"/>
      <c r="G12" s="61"/>
      <c r="H12" s="61"/>
      <c r="I12" s="61"/>
      <c r="J12" s="62"/>
      <c r="K12" s="9">
        <v>0</v>
      </c>
      <c r="L12" s="47"/>
      <c r="N12" s="60" t="s">
        <v>8</v>
      </c>
      <c r="O12" s="61"/>
      <c r="P12" s="61"/>
      <c r="Q12" s="61"/>
      <c r="R12" s="61"/>
      <c r="S12" s="61"/>
      <c r="T12" s="61"/>
      <c r="U12" s="61"/>
      <c r="V12" s="61"/>
      <c r="W12" s="62"/>
      <c r="X12" s="9">
        <v>0</v>
      </c>
      <c r="Y12" s="47"/>
      <c r="AA12" s="60" t="s">
        <v>8</v>
      </c>
      <c r="AB12" s="61"/>
      <c r="AC12" s="61"/>
      <c r="AD12" s="61"/>
      <c r="AE12" s="61"/>
      <c r="AF12" s="61"/>
      <c r="AG12" s="61"/>
      <c r="AH12" s="61"/>
      <c r="AI12" s="61"/>
      <c r="AJ12" s="62"/>
      <c r="AK12" s="9">
        <v>0</v>
      </c>
      <c r="AL12" s="47"/>
    </row>
    <row r="13" spans="2:38" ht="13.5" customHeight="1">
      <c r="B13" s="10"/>
      <c r="C13" s="10"/>
      <c r="D13" s="10"/>
      <c r="E13" s="10"/>
      <c r="F13" s="10"/>
      <c r="G13" s="10"/>
      <c r="H13" s="10"/>
      <c r="I13" s="10"/>
      <c r="J13" s="35"/>
      <c r="K13" s="36"/>
      <c r="L13" s="46"/>
      <c r="O13" s="10"/>
      <c r="P13" s="10"/>
      <c r="Q13" s="10"/>
      <c r="R13" s="10"/>
      <c r="S13" s="10"/>
      <c r="T13" s="10"/>
      <c r="U13" s="10"/>
      <c r="V13" s="16"/>
      <c r="W13" s="22"/>
      <c r="X13" s="21"/>
      <c r="Y13" s="46"/>
      <c r="AB13" s="10"/>
      <c r="AC13" s="10"/>
      <c r="AD13" s="10"/>
      <c r="AE13" s="10"/>
      <c r="AF13" s="10"/>
      <c r="AG13" s="10"/>
      <c r="AH13" s="10"/>
      <c r="AI13" s="16"/>
      <c r="AJ13" s="22"/>
      <c r="AK13" s="21"/>
      <c r="AL13" s="46"/>
    </row>
    <row r="14" spans="1:38" ht="12" customHeight="1" thickBot="1">
      <c r="A14" s="17"/>
      <c r="B14" s="15"/>
      <c r="C14" s="15"/>
      <c r="D14" s="15"/>
      <c r="E14" s="15"/>
      <c r="F14" s="15"/>
      <c r="G14" s="15"/>
      <c r="H14" s="15"/>
      <c r="I14" s="15"/>
      <c r="J14" s="15"/>
      <c r="K14" s="25"/>
      <c r="L14" s="47"/>
      <c r="N14" s="17" t="s">
        <v>10</v>
      </c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47"/>
      <c r="AA14" s="17" t="s">
        <v>10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25"/>
      <c r="AL14" s="47"/>
    </row>
    <row r="15" spans="1:38" ht="13.5" thickBot="1">
      <c r="A15" t="s">
        <v>11</v>
      </c>
      <c r="J15" s="14"/>
      <c r="K15" s="26">
        <v>0.075</v>
      </c>
      <c r="L15" s="48">
        <f>K9*K15+K13</f>
        <v>13086.57</v>
      </c>
      <c r="N15" t="s">
        <v>11</v>
      </c>
      <c r="W15" s="14"/>
      <c r="X15" s="26">
        <v>0.075</v>
      </c>
      <c r="Y15" s="48">
        <f>X9*X15</f>
        <v>12177.3</v>
      </c>
      <c r="AA15" t="s">
        <v>11</v>
      </c>
      <c r="AJ15" s="14"/>
      <c r="AK15" s="26">
        <v>0.075</v>
      </c>
      <c r="AL15" s="48">
        <f>AK9*AK15</f>
        <v>12977.55</v>
      </c>
    </row>
    <row r="16" spans="1:38" ht="13.5" thickBot="1">
      <c r="A16" t="s">
        <v>20</v>
      </c>
      <c r="J16" s="14"/>
      <c r="K16" s="26">
        <v>0.5</v>
      </c>
      <c r="L16" s="48">
        <f>L15*K16</f>
        <v>6543.285</v>
      </c>
      <c r="N16" t="s">
        <v>20</v>
      </c>
      <c r="W16" s="14"/>
      <c r="X16" s="26">
        <v>0.5</v>
      </c>
      <c r="Y16" s="48">
        <f>Y15*X16</f>
        <v>6088.65</v>
      </c>
      <c r="AA16" t="s">
        <v>20</v>
      </c>
      <c r="AJ16" s="14"/>
      <c r="AK16" s="26">
        <v>0.5</v>
      </c>
      <c r="AL16" s="48">
        <f>AL15*AK16</f>
        <v>6488.775</v>
      </c>
    </row>
    <row r="17" spans="2:38" ht="13.5" thickBot="1">
      <c r="B17" s="53"/>
      <c r="C17" s="53"/>
      <c r="D17" s="53"/>
      <c r="E17" s="53"/>
      <c r="F17" s="53"/>
      <c r="G17" s="53"/>
      <c r="H17" s="54"/>
      <c r="I17" s="53"/>
      <c r="J17" s="55"/>
      <c r="K17" s="56"/>
      <c r="N17" s="52"/>
      <c r="O17" s="53"/>
      <c r="P17" s="53"/>
      <c r="Q17" s="53"/>
      <c r="R17" s="53"/>
      <c r="S17" s="53"/>
      <c r="T17" s="53"/>
      <c r="U17" s="54"/>
      <c r="V17" s="53"/>
      <c r="W17" s="55"/>
      <c r="X17" s="56"/>
      <c r="AA17" s="52"/>
      <c r="AB17" s="53"/>
      <c r="AC17" s="53"/>
      <c r="AD17" s="53"/>
      <c r="AE17" s="53"/>
      <c r="AF17" s="53"/>
      <c r="AG17" s="53"/>
      <c r="AH17" s="54"/>
      <c r="AI17" s="53"/>
      <c r="AJ17" s="55"/>
      <c r="AK17" s="56"/>
      <c r="AL17" s="51"/>
    </row>
    <row r="18" spans="25:38" ht="7.5" customHeight="1">
      <c r="Y18" s="51"/>
      <c r="AL18" s="51"/>
    </row>
    <row r="19" spans="1:38" ht="51">
      <c r="A19" s="1"/>
      <c r="B19" s="57" t="s">
        <v>27</v>
      </c>
      <c r="C19" s="58" t="s">
        <v>28</v>
      </c>
      <c r="D19" s="58" t="s">
        <v>23</v>
      </c>
      <c r="E19" s="8"/>
      <c r="F19" s="1"/>
      <c r="G19" s="1" t="s">
        <v>3</v>
      </c>
      <c r="H19" s="1" t="s">
        <v>6</v>
      </c>
      <c r="I19" s="1" t="s">
        <v>5</v>
      </c>
      <c r="J19" s="1"/>
      <c r="K19" s="1"/>
      <c r="N19" s="1"/>
      <c r="O19" s="57" t="s">
        <v>27</v>
      </c>
      <c r="P19" s="58" t="s">
        <v>28</v>
      </c>
      <c r="Q19" s="58" t="s">
        <v>23</v>
      </c>
      <c r="R19" s="8"/>
      <c r="S19" s="1"/>
      <c r="T19" s="1" t="s">
        <v>3</v>
      </c>
      <c r="U19" s="1" t="s">
        <v>6</v>
      </c>
      <c r="V19" s="1" t="s">
        <v>5</v>
      </c>
      <c r="W19" s="1"/>
      <c r="X19" s="1"/>
      <c r="Y19" s="51"/>
      <c r="AA19" s="1"/>
      <c r="AB19" s="57" t="s">
        <v>27</v>
      </c>
      <c r="AC19" s="58" t="s">
        <v>28</v>
      </c>
      <c r="AD19" s="58" t="s">
        <v>23</v>
      </c>
      <c r="AE19" s="8"/>
      <c r="AF19" s="1"/>
      <c r="AG19" s="1" t="s">
        <v>3</v>
      </c>
      <c r="AH19" s="1" t="s">
        <v>6</v>
      </c>
      <c r="AI19" s="1" t="s">
        <v>5</v>
      </c>
      <c r="AJ19" s="1"/>
      <c r="AK19" s="1"/>
      <c r="AL19" s="51"/>
    </row>
    <row r="20" spans="1:38" ht="12.75">
      <c r="A20" s="1" t="s">
        <v>1</v>
      </c>
      <c r="B20" s="27">
        <v>41053</v>
      </c>
      <c r="C20" s="7"/>
      <c r="D20" s="1"/>
      <c r="E20" s="1"/>
      <c r="F20" s="1"/>
      <c r="G20" s="27">
        <f aca="true" t="shared" si="0" ref="G20:G25">B20</f>
        <v>41053</v>
      </c>
      <c r="H20" s="1"/>
      <c r="I20" s="1"/>
      <c r="J20" s="1"/>
      <c r="K20" s="1"/>
      <c r="N20" s="1" t="s">
        <v>1</v>
      </c>
      <c r="O20" s="27">
        <v>42643</v>
      </c>
      <c r="P20" s="7"/>
      <c r="Q20" s="1"/>
      <c r="R20" s="1"/>
      <c r="S20" s="1"/>
      <c r="T20" s="27">
        <f aca="true" t="shared" si="1" ref="T20:T25">O20</f>
        <v>42643</v>
      </c>
      <c r="U20" s="1"/>
      <c r="V20" s="1"/>
      <c r="W20" s="1"/>
      <c r="X20" s="1"/>
      <c r="Y20" s="51"/>
      <c r="AA20" s="1" t="s">
        <v>1</v>
      </c>
      <c r="AB20" s="27">
        <v>44226</v>
      </c>
      <c r="AC20" s="7"/>
      <c r="AD20" s="1"/>
      <c r="AE20" s="1"/>
      <c r="AF20" s="1"/>
      <c r="AG20" s="27">
        <f aca="true" t="shared" si="2" ref="AG20:AG25">AB20</f>
        <v>44226</v>
      </c>
      <c r="AH20" s="1"/>
      <c r="AI20" s="1"/>
      <c r="AJ20" s="1"/>
      <c r="AK20" s="1"/>
      <c r="AL20" s="51"/>
    </row>
    <row r="21" spans="1:38" ht="12.75">
      <c r="A21" s="1" t="s">
        <v>4</v>
      </c>
      <c r="B21" s="1">
        <v>0</v>
      </c>
      <c r="C21" s="1"/>
      <c r="D21" s="1"/>
      <c r="E21" s="1"/>
      <c r="F21" s="1"/>
      <c r="G21" s="27">
        <f t="shared" si="0"/>
        <v>0</v>
      </c>
      <c r="H21" s="1"/>
      <c r="I21" s="1"/>
      <c r="J21" s="1"/>
      <c r="K21" s="1"/>
      <c r="N21" s="1" t="s">
        <v>16</v>
      </c>
      <c r="O21" s="27">
        <v>2550</v>
      </c>
      <c r="P21" s="1"/>
      <c r="Q21" s="1"/>
      <c r="R21" s="1"/>
      <c r="S21" s="1"/>
      <c r="T21" s="27">
        <f t="shared" si="1"/>
        <v>2550</v>
      </c>
      <c r="U21" s="1"/>
      <c r="V21" s="1"/>
      <c r="W21" s="1"/>
      <c r="X21" s="1"/>
      <c r="Y21" s="51"/>
      <c r="AA21" s="1" t="s">
        <v>16</v>
      </c>
      <c r="AB21" s="27">
        <v>2600</v>
      </c>
      <c r="AC21" s="1"/>
      <c r="AD21" s="1"/>
      <c r="AE21" s="1"/>
      <c r="AF21" s="1"/>
      <c r="AG21" s="27">
        <f t="shared" si="2"/>
        <v>2600</v>
      </c>
      <c r="AH21" s="1"/>
      <c r="AI21" s="1"/>
      <c r="AJ21" s="1"/>
      <c r="AK21" s="1"/>
      <c r="AL21" s="51"/>
    </row>
    <row r="22" spans="1:38" ht="12.75">
      <c r="A22" s="1" t="s">
        <v>12</v>
      </c>
      <c r="B22" s="1">
        <v>2400</v>
      </c>
      <c r="C22" s="1">
        <v>1515.1</v>
      </c>
      <c r="D22" s="1"/>
      <c r="E22" s="1"/>
      <c r="F22" s="1"/>
      <c r="G22" s="27">
        <f t="shared" si="0"/>
        <v>2400</v>
      </c>
      <c r="H22" s="1"/>
      <c r="I22" s="1"/>
      <c r="J22" s="1"/>
      <c r="K22" s="1"/>
      <c r="N22" s="1" t="s">
        <v>12</v>
      </c>
      <c r="O22" s="27">
        <v>2550</v>
      </c>
      <c r="P22" s="1">
        <v>1609.8</v>
      </c>
      <c r="Q22" s="1"/>
      <c r="R22" s="1"/>
      <c r="S22" s="1"/>
      <c r="T22" s="27">
        <f t="shared" si="1"/>
        <v>2550</v>
      </c>
      <c r="U22" s="1"/>
      <c r="V22" s="1"/>
      <c r="W22" s="1"/>
      <c r="X22" s="1"/>
      <c r="Y22" s="51"/>
      <c r="AA22" s="1" t="s">
        <v>12</v>
      </c>
      <c r="AB22" s="27">
        <v>2800</v>
      </c>
      <c r="AC22" s="1">
        <v>1767.6</v>
      </c>
      <c r="AD22" s="1"/>
      <c r="AE22" s="1"/>
      <c r="AF22" s="1"/>
      <c r="AG22" s="27">
        <f t="shared" si="2"/>
        <v>2800</v>
      </c>
      <c r="AH22" s="1"/>
      <c r="AI22" s="1"/>
      <c r="AJ22" s="1"/>
      <c r="AK22" s="1"/>
      <c r="AL22" s="51"/>
    </row>
    <row r="23" spans="1:38" ht="12.75">
      <c r="A23" s="1" t="s">
        <v>2</v>
      </c>
      <c r="B23" s="1">
        <v>47</v>
      </c>
      <c r="C23" s="1"/>
      <c r="D23" s="1"/>
      <c r="E23" s="1"/>
      <c r="F23" s="1"/>
      <c r="G23" s="27">
        <f t="shared" si="0"/>
        <v>47</v>
      </c>
      <c r="H23" s="1"/>
      <c r="I23" s="1"/>
      <c r="J23" s="1"/>
      <c r="K23" s="1"/>
      <c r="N23" s="1" t="s">
        <v>2</v>
      </c>
      <c r="O23" s="27">
        <v>52</v>
      </c>
      <c r="P23" s="1"/>
      <c r="Q23" s="1"/>
      <c r="R23" s="1"/>
      <c r="S23" s="1"/>
      <c r="T23" s="27">
        <f t="shared" si="1"/>
        <v>52</v>
      </c>
      <c r="U23" s="1"/>
      <c r="V23" s="1"/>
      <c r="W23" s="1"/>
      <c r="X23" s="1"/>
      <c r="Y23" s="51"/>
      <c r="AA23" s="1" t="s">
        <v>2</v>
      </c>
      <c r="AB23" s="27">
        <v>53</v>
      </c>
      <c r="AC23" s="1"/>
      <c r="AD23" s="1"/>
      <c r="AE23" s="1"/>
      <c r="AF23" s="1"/>
      <c r="AG23" s="27">
        <f t="shared" si="2"/>
        <v>53</v>
      </c>
      <c r="AH23" s="1"/>
      <c r="AI23" s="1"/>
      <c r="AJ23" s="1"/>
      <c r="AK23" s="1"/>
      <c r="AL23" s="51"/>
    </row>
    <row r="24" spans="1:38" ht="12.75">
      <c r="A24" s="1" t="s">
        <v>16</v>
      </c>
      <c r="B24" s="1">
        <v>2500</v>
      </c>
      <c r="C24" s="1"/>
      <c r="D24" s="1"/>
      <c r="E24" s="1"/>
      <c r="F24" s="1"/>
      <c r="G24" s="27">
        <f t="shared" si="0"/>
        <v>2500</v>
      </c>
      <c r="H24" s="1"/>
      <c r="I24" s="1"/>
      <c r="J24" s="1"/>
      <c r="K24" s="1"/>
      <c r="N24" s="1" t="s">
        <v>4</v>
      </c>
      <c r="O24" s="27">
        <v>0</v>
      </c>
      <c r="P24" s="1"/>
      <c r="Q24" s="1"/>
      <c r="R24" s="1"/>
      <c r="S24" s="1"/>
      <c r="T24" s="27">
        <f t="shared" si="1"/>
        <v>0</v>
      </c>
      <c r="U24" s="1"/>
      <c r="V24" s="1"/>
      <c r="W24" s="1"/>
      <c r="X24" s="1"/>
      <c r="Y24" s="51"/>
      <c r="AA24" s="1" t="s">
        <v>4</v>
      </c>
      <c r="AB24" s="27">
        <v>0</v>
      </c>
      <c r="AC24" s="1"/>
      <c r="AD24" s="1"/>
      <c r="AE24" s="1"/>
      <c r="AF24" s="1"/>
      <c r="AG24" s="27">
        <f t="shared" si="2"/>
        <v>0</v>
      </c>
      <c r="AH24" s="1"/>
      <c r="AI24" s="1"/>
      <c r="AJ24" s="1"/>
      <c r="AK24" s="1"/>
      <c r="AL24" s="51"/>
    </row>
    <row r="25" spans="1:38" ht="12.75">
      <c r="A25" s="1" t="s">
        <v>14</v>
      </c>
      <c r="B25" s="1">
        <v>1310</v>
      </c>
      <c r="C25" s="1"/>
      <c r="D25" s="1"/>
      <c r="E25" s="1"/>
      <c r="F25" s="1"/>
      <c r="G25" s="27">
        <f t="shared" si="0"/>
        <v>1310</v>
      </c>
      <c r="H25" s="1"/>
      <c r="I25" s="1"/>
      <c r="J25" s="1"/>
      <c r="K25" s="1"/>
      <c r="N25" s="1" t="s">
        <v>14</v>
      </c>
      <c r="O25" s="27">
        <v>1320</v>
      </c>
      <c r="P25" s="1"/>
      <c r="Q25" s="1"/>
      <c r="R25" s="1"/>
      <c r="S25" s="1"/>
      <c r="T25" s="27">
        <f t="shared" si="1"/>
        <v>1320</v>
      </c>
      <c r="U25" s="1"/>
      <c r="V25" s="1"/>
      <c r="W25" s="1"/>
      <c r="X25" s="1"/>
      <c r="Y25" s="51"/>
      <c r="AA25" s="1" t="s">
        <v>14</v>
      </c>
      <c r="AB25" s="27">
        <v>1330</v>
      </c>
      <c r="AC25" s="1"/>
      <c r="AD25" s="1"/>
      <c r="AE25" s="1"/>
      <c r="AF25" s="1"/>
      <c r="AG25" s="27">
        <f t="shared" si="2"/>
        <v>1330</v>
      </c>
      <c r="AH25" s="1"/>
      <c r="AI25" s="1"/>
      <c r="AJ25" s="1"/>
      <c r="AK25" s="1"/>
      <c r="AL25" s="51"/>
    </row>
    <row r="26" spans="1:38" ht="12.75">
      <c r="A26" s="12" t="s">
        <v>3</v>
      </c>
      <c r="B26" s="29">
        <f>SUM(B20:B25)</f>
        <v>47310</v>
      </c>
      <c r="C26" s="18">
        <f>SUM(C20:C25)</f>
        <v>1515.1</v>
      </c>
      <c r="D26" s="3">
        <f>SUM(D20:D25)</f>
        <v>0</v>
      </c>
      <c r="E26" s="3">
        <f>SUM(E20:E25)</f>
        <v>0</v>
      </c>
      <c r="F26" s="3"/>
      <c r="G26" s="18">
        <f>B26</f>
        <v>47310</v>
      </c>
      <c r="H26" s="18">
        <f>SUM(G20:G25)</f>
        <v>47310</v>
      </c>
      <c r="I26" s="3">
        <f>K8</f>
        <v>127177.6</v>
      </c>
      <c r="J26" s="18">
        <f>SUM(H26:I26)</f>
        <v>174487.6</v>
      </c>
      <c r="K26" s="3"/>
      <c r="N26" s="12" t="s">
        <v>3</v>
      </c>
      <c r="O26" s="29">
        <f>SUM(O20:O25)</f>
        <v>49115</v>
      </c>
      <c r="P26" s="18">
        <f>SUM(P20:P25)</f>
        <v>1609.8</v>
      </c>
      <c r="Q26" s="3">
        <f>SUM(Q20:Q25)</f>
        <v>0</v>
      </c>
      <c r="R26" s="3">
        <f>SUM(R20:R25)</f>
        <v>0</v>
      </c>
      <c r="S26" s="3"/>
      <c r="T26" s="18">
        <f>O26</f>
        <v>49115</v>
      </c>
      <c r="U26" s="18">
        <f>SUM(T20:T25)</f>
        <v>49115</v>
      </c>
      <c r="V26" s="3">
        <f>X8</f>
        <v>113249</v>
      </c>
      <c r="W26" s="18">
        <f>SUM(U26:V26)</f>
        <v>162364</v>
      </c>
      <c r="X26" s="3"/>
      <c r="Y26" s="51"/>
      <c r="AA26" s="12" t="s">
        <v>3</v>
      </c>
      <c r="AB26" s="32">
        <f>SUM(AB20:AB25)</f>
        <v>51009</v>
      </c>
      <c r="AC26" s="18">
        <f>SUM(AC20:AC25)</f>
        <v>1767.6</v>
      </c>
      <c r="AD26" s="3">
        <f>SUM(AD20:AD25)</f>
        <v>0</v>
      </c>
      <c r="AE26" s="3">
        <f>SUM(AE20:AE25)</f>
        <v>0</v>
      </c>
      <c r="AF26" s="3"/>
      <c r="AG26" s="18">
        <f>AB26</f>
        <v>51009</v>
      </c>
      <c r="AH26" s="18">
        <f>SUM(AG20:AG25)</f>
        <v>51009</v>
      </c>
      <c r="AI26" s="3">
        <f>AK8</f>
        <v>122025</v>
      </c>
      <c r="AJ26" s="18">
        <f>SUM(AH26:AI26)</f>
        <v>173034</v>
      </c>
      <c r="AK26" s="3"/>
      <c r="AL26" s="51"/>
    </row>
    <row r="27" spans="1:38" ht="12" customHeight="1" hidden="1">
      <c r="A27" s="38"/>
      <c r="B27" s="39"/>
      <c r="C27" s="40"/>
      <c r="D27" s="41"/>
      <c r="E27" s="41"/>
      <c r="F27" s="41"/>
      <c r="G27" s="41"/>
      <c r="H27" s="41"/>
      <c r="I27" s="41"/>
      <c r="J27" s="41"/>
      <c r="K27" s="41"/>
      <c r="N27" s="11"/>
      <c r="O27" s="23"/>
      <c r="P27" s="6"/>
      <c r="Q27" s="1"/>
      <c r="R27" s="1"/>
      <c r="S27" s="1"/>
      <c r="T27" s="1"/>
      <c r="U27" s="1"/>
      <c r="V27" s="1"/>
      <c r="W27" s="1"/>
      <c r="X27" s="1"/>
      <c r="Y27" s="51"/>
      <c r="AA27" s="11"/>
      <c r="AB27" s="23"/>
      <c r="AC27" s="6"/>
      <c r="AD27" s="1"/>
      <c r="AE27" s="1"/>
      <c r="AF27" s="1"/>
      <c r="AG27" s="1"/>
      <c r="AH27" s="1"/>
      <c r="AI27" s="1"/>
      <c r="AJ27" s="1"/>
      <c r="AK27" s="1"/>
      <c r="AL27" s="51"/>
    </row>
    <row r="28" spans="1:38" ht="18.75" customHeight="1">
      <c r="A28" s="43" t="s">
        <v>24</v>
      </c>
      <c r="B28" s="42"/>
      <c r="C28" s="10"/>
      <c r="D28" s="10"/>
      <c r="E28" s="10"/>
      <c r="F28" s="10"/>
      <c r="G28" s="10"/>
      <c r="H28" s="10"/>
      <c r="I28" s="10"/>
      <c r="J28" s="10"/>
      <c r="K28" s="10"/>
      <c r="N28" s="43" t="s">
        <v>24</v>
      </c>
      <c r="O28" s="39"/>
      <c r="P28" s="6"/>
      <c r="Q28" s="1"/>
      <c r="R28" s="1"/>
      <c r="S28" s="1"/>
      <c r="T28" s="1"/>
      <c r="U28" s="1"/>
      <c r="V28" s="1"/>
      <c r="W28" s="1"/>
      <c r="X28" s="1"/>
      <c r="Y28" s="51"/>
      <c r="AA28" s="43" t="s">
        <v>24</v>
      </c>
      <c r="AB28" s="39"/>
      <c r="AC28" s="6"/>
      <c r="AD28" s="1"/>
      <c r="AE28" s="1"/>
      <c r="AF28" s="1"/>
      <c r="AG28" s="1"/>
      <c r="AH28" s="1"/>
      <c r="AI28" s="1"/>
      <c r="AJ28" s="1"/>
      <c r="AK28" s="1"/>
      <c r="AL28" s="51"/>
    </row>
    <row r="29" spans="1:38" ht="45.75" customHeight="1" thickBot="1">
      <c r="A29" s="44" t="s">
        <v>21</v>
      </c>
      <c r="B29" s="27">
        <v>57295.6</v>
      </c>
      <c r="C29" s="1"/>
      <c r="D29" s="27">
        <v>24.9</v>
      </c>
      <c r="E29" s="27">
        <f>B29+D29</f>
        <v>57320.5</v>
      </c>
      <c r="F29" s="1"/>
      <c r="G29" s="1"/>
      <c r="H29" s="34"/>
      <c r="I29" s="1"/>
      <c r="J29" s="1"/>
      <c r="K29" s="1"/>
      <c r="L29" s="45">
        <f>B29</f>
        <v>57295.6</v>
      </c>
      <c r="N29" s="33" t="s">
        <v>21</v>
      </c>
      <c r="O29" s="31">
        <v>46078</v>
      </c>
      <c r="P29" s="6"/>
      <c r="Q29" s="27">
        <v>20.9</v>
      </c>
      <c r="R29" s="27">
        <f>Q29+O29</f>
        <v>46098.9</v>
      </c>
      <c r="S29" s="1"/>
      <c r="T29" s="1"/>
      <c r="U29" s="1"/>
      <c r="V29" s="1"/>
      <c r="W29" s="1"/>
      <c r="X29" s="1"/>
      <c r="Y29" s="45">
        <f>O29</f>
        <v>46078</v>
      </c>
      <c r="AA29" s="33" t="s">
        <v>21</v>
      </c>
      <c r="AB29" s="31">
        <v>46266</v>
      </c>
      <c r="AC29" s="6"/>
      <c r="AD29" s="27">
        <v>21.6</v>
      </c>
      <c r="AE29" s="27">
        <f>AB29+AD29</f>
        <v>46287.6</v>
      </c>
      <c r="AF29" s="1"/>
      <c r="AG29" s="1"/>
      <c r="AH29" s="1"/>
      <c r="AI29" s="1"/>
      <c r="AJ29" s="1"/>
      <c r="AK29" s="1"/>
      <c r="AL29" s="45">
        <f>AB29</f>
        <v>46266</v>
      </c>
    </row>
    <row r="30" spans="1:38" ht="16.5" customHeight="1" thickBot="1">
      <c r="A30" s="59" t="s">
        <v>9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49">
        <f>L15-K10-K12+B29</f>
        <v>70382.17</v>
      </c>
      <c r="N30" s="59" t="s">
        <v>9</v>
      </c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48">
        <f>Y15-X10-X12+O29</f>
        <v>58255.3</v>
      </c>
      <c r="AA30" s="59" t="s">
        <v>9</v>
      </c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48">
        <f>AL15-AK10-AK12+AB29</f>
        <v>59243.55</v>
      </c>
    </row>
    <row r="31" spans="2:38" ht="12.75">
      <c r="B31" s="30"/>
      <c r="L31">
        <v>70382.2</v>
      </c>
      <c r="O31" s="30"/>
      <c r="Y31">
        <v>58255.3</v>
      </c>
      <c r="AB31" s="30"/>
      <c r="AL31">
        <v>59243.6</v>
      </c>
    </row>
  </sheetData>
  <sheetProtection/>
  <mergeCells count="12">
    <mergeCell ref="A5:J5"/>
    <mergeCell ref="N5:W5"/>
    <mergeCell ref="AA5:AJ5"/>
    <mergeCell ref="A10:J10"/>
    <mergeCell ref="N10:W10"/>
    <mergeCell ref="AA10:AJ10"/>
    <mergeCell ref="A30:K30"/>
    <mergeCell ref="N30:X30"/>
    <mergeCell ref="AA30:AK30"/>
    <mergeCell ref="A12:J12"/>
    <mergeCell ref="N12:W12"/>
    <mergeCell ref="AA12:AJ1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2023-12-01T04:15:35Z</cp:lastPrinted>
  <dcterms:created xsi:type="dcterms:W3CDTF">2010-10-28T06:58:26Z</dcterms:created>
  <dcterms:modified xsi:type="dcterms:W3CDTF">2023-12-01T04:22:12Z</dcterms:modified>
  <cp:category/>
  <cp:version/>
  <cp:contentType/>
  <cp:contentStatus/>
</cp:coreProperties>
</file>