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3\Дума Февраль 2023\Решения Думы от 07.02.2023 год\Дума (1) февраль 2023\"/>
    </mc:Choice>
  </mc:AlternateContent>
  <xr:revisionPtr revIDLastSave="0" documentId="13_ncr:1_{74969CB8-3494-4322-A402-EB3F8E21C2E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6" sheetId="1" r:id="rId1"/>
  </sheets>
  <externalReferences>
    <externalReference r:id="rId2"/>
  </externalReferences>
  <definedNames>
    <definedName name="_xlnm.Print_Area" localSheetId="0">'16'!$A$1:$F$79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F68" i="1" s="1"/>
  <c r="E67" i="1"/>
  <c r="E68" i="1" s="1"/>
  <c r="F65" i="1"/>
  <c r="E65" i="1"/>
  <c r="F64" i="1"/>
  <c r="E64" i="1"/>
  <c r="F63" i="1"/>
  <c r="F62" i="1" s="1"/>
  <c r="E63" i="1"/>
  <c r="E62" i="1" s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F46" i="1" s="1"/>
  <c r="E47" i="1"/>
  <c r="E46" i="1" s="1"/>
  <c r="F45" i="1"/>
  <c r="E45" i="1"/>
  <c r="F43" i="1"/>
  <c r="E43" i="1"/>
  <c r="F42" i="1"/>
  <c r="E42" i="1"/>
  <c r="F41" i="1"/>
  <c r="F40" i="1" s="1"/>
  <c r="E41" i="1"/>
  <c r="E40" i="1" s="1"/>
  <c r="F39" i="1"/>
  <c r="E39" i="1"/>
  <c r="F38" i="1"/>
  <c r="F44" i="1" s="1"/>
  <c r="E38" i="1"/>
  <c r="E44" i="1" s="1"/>
  <c r="F37" i="1"/>
  <c r="E37" i="1"/>
  <c r="F35" i="1"/>
  <c r="E35" i="1"/>
  <c r="F34" i="1"/>
  <c r="E34" i="1"/>
  <c r="F33" i="1"/>
  <c r="E33" i="1"/>
  <c r="F32" i="1"/>
  <c r="E32" i="1"/>
  <c r="F31" i="1"/>
  <c r="F30" i="1" s="1"/>
  <c r="E31" i="1"/>
  <c r="E30" i="1" s="1"/>
  <c r="F29" i="1"/>
  <c r="E29" i="1"/>
  <c r="F28" i="1"/>
  <c r="E28" i="1"/>
  <c r="F27" i="1"/>
  <c r="E27" i="1"/>
  <c r="F26" i="1"/>
  <c r="E26" i="1"/>
  <c r="F25" i="1"/>
  <c r="E25" i="1"/>
  <c r="F24" i="1"/>
  <c r="F23" i="1" s="1"/>
  <c r="E24" i="1"/>
  <c r="F21" i="1"/>
  <c r="E21" i="1"/>
  <c r="F20" i="1"/>
  <c r="E20" i="1"/>
  <c r="F19" i="1"/>
  <c r="E19" i="1"/>
  <c r="F18" i="1"/>
  <c r="F17" i="1" s="1"/>
  <c r="E18" i="1"/>
  <c r="E17" i="1" s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9" i="1"/>
  <c r="F9" i="1" l="1"/>
  <c r="E22" i="1"/>
  <c r="F22" i="1"/>
  <c r="E23" i="1"/>
  <c r="E36" i="1" s="1"/>
  <c r="E66" i="1"/>
  <c r="F36" i="1"/>
  <c r="F66" i="1"/>
  <c r="F69" i="1" l="1"/>
  <c r="E69" i="1"/>
</calcChain>
</file>

<file path=xl/sharedStrings.xml><?xml version="1.0" encoding="utf-8"?>
<sst xmlns="http://schemas.openxmlformats.org/spreadsheetml/2006/main" count="238" uniqueCount="136">
  <si>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</si>
  <si>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</si>
  <si>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</si>
  <si>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</si>
  <si>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</si>
  <si>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</si>
  <si>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</si>
  <si>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</si>
  <si>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</si>
  <si>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</si>
  <si>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</si>
  <si>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</si>
  <si>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ДО БДМШ</t>
  </si>
  <si>
    <t>МКУ Управление культуры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</si>
  <si>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</si>
  <si>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</si>
  <si>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</si>
  <si>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</si>
  <si>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</si>
  <si>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</si>
  <si>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</si>
  <si>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</si>
  <si>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</si>
  <si>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</si>
  <si>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</si>
  <si>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</si>
  <si>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</si>
  <si>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</si>
  <si>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</si>
  <si>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</si>
  <si>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</si>
  <si>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</si>
  <si>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</si>
  <si>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</si>
  <si>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</si>
  <si>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</si>
  <si>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</si>
  <si>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</si>
  <si>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</si>
  <si>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</si>
  <si>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</si>
  <si>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</si>
  <si>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РАСПРЕДЕЛЕНИЕ БЮДЖЕТНЫХ АССИГНОВАНИЙ НА РЕАЛИЗАЦИЮ МУНИЦИПАЛЬНЫХ ПРОГРАММ НА ПЛАНОВЫЙ ПЕРИОД 2024 И 2025 ГОДОВ</t>
  </si>
  <si>
    <t xml:space="preserve">  2024г.  </t>
  </si>
  <si>
    <t xml:space="preserve">  2025г.    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</si>
  <si>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</si>
  <si>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</si>
  <si>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</si>
  <si>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</si>
  <si>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</si>
  <si>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</si>
  <si>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</si>
  <si>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</si>
  <si>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</si>
  <si>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</si>
  <si>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</si>
  <si>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</si>
  <si>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</si>
  <si>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МКУ ЦЕНТР ОБСЛУЖИВАНИЯ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</si>
  <si>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</si>
  <si>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</si>
  <si>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</si>
  <si>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</si>
  <si>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</si>
  <si>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</si>
  <si>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</si>
  <si>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</si>
  <si>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</si>
  <si>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</si>
  <si>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</si>
  <si>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</si>
  <si>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</si>
  <si>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</si>
  <si>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</si>
  <si>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</si>
  <si>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</si>
  <si>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</si>
  <si>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</si>
  <si>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</si>
  <si>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</si>
  <si>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</si>
  <si>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</si>
  <si>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</si>
  <si>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</si>
  <si>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</si>
  <si>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</si>
  <si>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</si>
  <si>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</si>
  <si>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</si>
  <si>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</si>
  <si>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1200000000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</si>
  <si>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</si>
  <si>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</si>
  <si>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</si>
  <si>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</si>
  <si>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</si>
  <si>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</si>
  <si>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</si>
  <si>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</si>
  <si>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</si>
  <si>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</si>
  <si>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</si>
  <si>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</si>
  <si>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</si>
  <si>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</si>
  <si>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</si>
  <si>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</si>
  <si>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</si>
  <si>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</si>
  <si>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0500000000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</si>
  <si>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</si>
  <si>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</si>
  <si>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</si>
  <si>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</si>
  <si>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</si>
  <si>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МКУ ЕДДС</t>
  </si>
  <si>
    <t>0800000000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</si>
  <si>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</si>
  <si>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</si>
  <si>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</si>
  <si>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</si>
  <si>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1300000000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</si>
  <si>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</si>
  <si>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</si>
  <si>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</si>
  <si>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</si>
  <si>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</si>
  <si>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</si>
  <si>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</si>
  <si>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</si>
  <si>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"Защита окружающей среды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</si>
  <si>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</si>
  <si>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Наименование программы, подпрограммы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</si>
  <si>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</si>
  <si>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"Приложение 16                                                                 к решению Думы Балаганского района  "О бюджете муниципального образования Балаганский район на 2023 год и на плановый период 2024 и 2025 годов"                                        от  23.12.2022  ода №9/2-РД</t>
  </si>
  <si>
    <t>Приложение 14                                         к решению Думы Балаганского район "О внесении изменений в решение Думы Балаганского района от 21.12.2023 года №9/2-РД "О бюджете муниципального образования Балаганский район на 2023 год и на плановый период 2024 и 2025 годов"  от  08.02.2023г. №1/2-РД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</si>
</sst>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00"/>
    <numFmt numFmtId="166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04">
    <xf numFmtId="0" fontId="0" fillId="0" borderId="0" xfId="0"/>
    <xf numFmtId="0" fontId="1" fillId="2" borderId="0" xfId="0" applyFont="1" applyFill="1"/>
    <xf numFmtId="49" fontId="4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49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1" fillId="0" borderId="0" xfId="0" applyFont="1" applyFill="1"/>
    <xf numFmtId="0" fontId="2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9" fillId="2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 wrapText="1"/>
    </xf>
    <xf numFmtId="49" fontId="4" fillId="0" borderId="9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 wrapText="1"/>
    </xf>
    <xf numFmtId="166" fontId="2" fillId="0" borderId="6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wrapText="1"/>
    </xf>
    <xf numFmtId="166" fontId="4" fillId="0" borderId="7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66" fontId="2" fillId="0" borderId="7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4-25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69">
          <cell r="G69">
            <v>3</v>
          </cell>
          <cell r="H69">
            <v>1</v>
          </cell>
        </row>
        <row r="76">
          <cell r="G76">
            <v>40</v>
          </cell>
          <cell r="H76">
            <v>40</v>
          </cell>
        </row>
        <row r="158">
          <cell r="G158">
            <v>40.4</v>
          </cell>
          <cell r="H158">
            <v>40.4</v>
          </cell>
        </row>
        <row r="164">
          <cell r="G164">
            <v>18</v>
          </cell>
          <cell r="H164">
            <v>18</v>
          </cell>
        </row>
        <row r="170">
          <cell r="G170">
            <v>35</v>
          </cell>
          <cell r="H170">
            <v>35</v>
          </cell>
        </row>
        <row r="207">
          <cell r="G207">
            <v>2.5</v>
          </cell>
          <cell r="H207">
            <v>2.5</v>
          </cell>
        </row>
        <row r="297">
          <cell r="G297">
            <v>65</v>
          </cell>
          <cell r="H297">
            <v>65</v>
          </cell>
        </row>
        <row r="365">
          <cell r="G365">
            <v>46.8</v>
          </cell>
          <cell r="H365">
            <v>46.8</v>
          </cell>
        </row>
        <row r="374">
          <cell r="G374">
            <v>3</v>
          </cell>
          <cell r="H374">
            <v>0</v>
          </cell>
        </row>
        <row r="454">
          <cell r="G454">
            <v>100</v>
          </cell>
          <cell r="H454">
            <v>100</v>
          </cell>
        </row>
        <row r="460">
          <cell r="G460">
            <v>43</v>
          </cell>
          <cell r="H460">
            <v>43</v>
          </cell>
        </row>
        <row r="466">
          <cell r="G466">
            <v>301.5</v>
          </cell>
          <cell r="H466">
            <v>331.5</v>
          </cell>
        </row>
        <row r="476">
          <cell r="G476">
            <v>30</v>
          </cell>
          <cell r="H476">
            <v>30</v>
          </cell>
        </row>
        <row r="509">
          <cell r="G509">
            <v>11246.2</v>
          </cell>
          <cell r="H509">
            <v>13272.7</v>
          </cell>
        </row>
        <row r="525">
          <cell r="G525">
            <v>18.600000000000001</v>
          </cell>
          <cell r="H525">
            <v>19.100000000000001</v>
          </cell>
        </row>
        <row r="549">
          <cell r="G549">
            <v>22.6</v>
          </cell>
        </row>
        <row r="550">
          <cell r="H550">
            <v>22.6</v>
          </cell>
        </row>
        <row r="555">
          <cell r="G555">
            <v>13227.7</v>
          </cell>
          <cell r="H555">
            <v>15344.099999999999</v>
          </cell>
        </row>
        <row r="586">
          <cell r="G586">
            <v>3</v>
          </cell>
          <cell r="H586">
            <v>1</v>
          </cell>
        </row>
        <row r="595">
          <cell r="G595">
            <v>228.9</v>
          </cell>
          <cell r="H595">
            <v>476.4</v>
          </cell>
        </row>
        <row r="602">
          <cell r="H602">
            <v>49751.3</v>
          </cell>
        </row>
        <row r="603">
          <cell r="G603">
            <v>49367.100000000006</v>
          </cell>
        </row>
        <row r="614">
          <cell r="G614">
            <v>1016.9</v>
          </cell>
          <cell r="H614">
            <v>1016.9</v>
          </cell>
        </row>
        <row r="622">
          <cell r="G622">
            <v>3230.7000000000003</v>
          </cell>
          <cell r="H622">
            <v>3230.7000000000003</v>
          </cell>
        </row>
        <row r="631">
          <cell r="G631">
            <v>22422</v>
          </cell>
          <cell r="H631">
            <v>28502.3</v>
          </cell>
        </row>
        <row r="722">
          <cell r="G722">
            <v>3838.9</v>
          </cell>
          <cell r="H722">
            <v>5156.1000000000004</v>
          </cell>
        </row>
        <row r="731">
          <cell r="G731">
            <v>758</v>
          </cell>
          <cell r="H731">
            <v>758</v>
          </cell>
        </row>
        <row r="738">
          <cell r="G738">
            <v>59.199999999999996</v>
          </cell>
          <cell r="H738">
            <v>59.2</v>
          </cell>
        </row>
        <row r="745">
          <cell r="G745">
            <v>14.4</v>
          </cell>
          <cell r="H745">
            <v>14.4</v>
          </cell>
        </row>
        <row r="751">
          <cell r="G751">
            <v>51</v>
          </cell>
          <cell r="H751">
            <v>51</v>
          </cell>
        </row>
        <row r="758">
          <cell r="G758">
            <v>4448.2</v>
          </cell>
          <cell r="H758">
            <v>5058.8000000000011</v>
          </cell>
        </row>
        <row r="795">
          <cell r="G795">
            <v>18706.7</v>
          </cell>
          <cell r="H795">
            <v>4750.3</v>
          </cell>
        </row>
        <row r="813">
          <cell r="G813">
            <v>9</v>
          </cell>
          <cell r="H813">
            <v>9</v>
          </cell>
        </row>
        <row r="819">
          <cell r="G819">
            <v>8.4</v>
          </cell>
          <cell r="H819">
            <v>8.4</v>
          </cell>
        </row>
        <row r="827">
          <cell r="G827">
            <v>180</v>
          </cell>
          <cell r="H827">
            <v>180</v>
          </cell>
        </row>
        <row r="834">
          <cell r="G834">
            <v>15</v>
          </cell>
          <cell r="H834">
            <v>15</v>
          </cell>
        </row>
        <row r="842">
          <cell r="G842">
            <v>0</v>
          </cell>
          <cell r="H842">
            <v>1200</v>
          </cell>
        </row>
        <row r="850">
          <cell r="G850">
            <v>276</v>
          </cell>
          <cell r="H850">
            <v>24420.7</v>
          </cell>
        </row>
        <row r="872">
          <cell r="G872">
            <v>45488.1</v>
          </cell>
          <cell r="H872">
            <v>0</v>
          </cell>
        </row>
        <row r="896">
          <cell r="G896">
            <v>21</v>
          </cell>
          <cell r="H896">
            <v>7</v>
          </cell>
        </row>
        <row r="902">
          <cell r="G902">
            <v>10.5</v>
          </cell>
          <cell r="H902">
            <v>10.5</v>
          </cell>
        </row>
        <row r="908">
          <cell r="G908">
            <v>40</v>
          </cell>
          <cell r="H908">
            <v>40</v>
          </cell>
        </row>
        <row r="917">
          <cell r="G917">
            <v>3.6</v>
          </cell>
          <cell r="H917">
            <v>3.6</v>
          </cell>
        </row>
        <row r="923">
          <cell r="G923">
            <v>139</v>
          </cell>
          <cell r="H923">
            <v>139</v>
          </cell>
        </row>
        <row r="929">
          <cell r="G929">
            <v>25.8</v>
          </cell>
          <cell r="H929">
            <v>25.8</v>
          </cell>
        </row>
        <row r="935">
          <cell r="G935">
            <v>2</v>
          </cell>
          <cell r="H935">
            <v>2</v>
          </cell>
        </row>
        <row r="962">
          <cell r="G962">
            <v>302.3</v>
          </cell>
          <cell r="H962">
            <v>302.3</v>
          </cell>
        </row>
        <row r="970">
          <cell r="G970">
            <v>245185.4</v>
          </cell>
          <cell r="H970">
            <v>0</v>
          </cell>
        </row>
        <row r="983">
          <cell r="G983">
            <v>1128.3</v>
          </cell>
          <cell r="H983">
            <v>1340</v>
          </cell>
        </row>
        <row r="1027">
          <cell r="G1027">
            <v>3872.9</v>
          </cell>
          <cell r="H1027">
            <v>4599.1000000000004</v>
          </cell>
        </row>
      </sheetData>
      <sheetData sheetId="1">
        <row r="10">
          <cell r="E10">
            <v>9278.8000000000011</v>
          </cell>
          <cell r="F10">
            <v>10044.5</v>
          </cell>
        </row>
        <row r="20">
          <cell r="E20">
            <v>1324.0000000000002</v>
          </cell>
          <cell r="F20">
            <v>1510.6000000000001</v>
          </cell>
        </row>
        <row r="29">
          <cell r="E29">
            <v>9795.3000000000011</v>
          </cell>
          <cell r="F29">
            <v>9626.2000000000007</v>
          </cell>
        </row>
        <row r="36">
          <cell r="E36">
            <v>4957.3</v>
          </cell>
          <cell r="F36">
            <v>5640.9000000000005</v>
          </cell>
        </row>
        <row r="47">
          <cell r="E47">
            <v>1794.1000000000001</v>
          </cell>
          <cell r="F47">
            <v>2114.6999999999998</v>
          </cell>
        </row>
        <row r="58">
          <cell r="E58">
            <v>9842</v>
          </cell>
          <cell r="F58">
            <v>11664.900000000001</v>
          </cell>
        </row>
        <row r="65">
          <cell r="E65">
            <v>144</v>
          </cell>
          <cell r="F65">
            <v>144</v>
          </cell>
        </row>
        <row r="77">
          <cell r="E77">
            <v>79020.899999999994</v>
          </cell>
          <cell r="F77">
            <v>79481.8</v>
          </cell>
        </row>
        <row r="93">
          <cell r="E93">
            <v>251010.19999999998</v>
          </cell>
          <cell r="F93">
            <v>254605.19999999998</v>
          </cell>
        </row>
        <row r="136">
          <cell r="E136">
            <v>7338</v>
          </cell>
          <cell r="F136">
            <v>12777.499999999998</v>
          </cell>
        </row>
        <row r="157">
          <cell r="E157">
            <v>517.6</v>
          </cell>
          <cell r="F157">
            <v>517.6</v>
          </cell>
        </row>
        <row r="169">
          <cell r="E169">
            <v>6604.5</v>
          </cell>
          <cell r="F169">
            <v>7421.4</v>
          </cell>
        </row>
        <row r="191">
          <cell r="E191">
            <v>10772.999999999998</v>
          </cell>
          <cell r="F191">
            <v>3589.6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959"/>
  <sheetViews>
    <sheetView tabSelected="1" workbookViewId="0">
      <selection activeCell="I2" sqref="I2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2.85546875" style="1" customWidth="1"/>
    <col min="4" max="4" width="17" style="1" customWidth="1"/>
    <col min="5" max="5" width="16" style="1" customWidth="1"/>
    <col min="6" max="6" width="15.7109375" style="1" customWidth="1"/>
    <col min="7" max="16384" width="9.140625" style="1"/>
  </cols>
  <sheetData>
    <row r="1" spans="1:37" ht="121.5" customHeight="1" x14ac:dyDescent="0.25">
      <c r="A1" s="55"/>
      <c r="B1" s="55"/>
      <c r="C1" s="86" t="s">
        <v>135</v>
      </c>
      <c r="D1" s="86"/>
      <c r="E1" s="86"/>
      <c r="F1" s="8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93" customHeight="1" x14ac:dyDescent="0.25">
      <c r="A2" s="16"/>
      <c r="B2" s="16"/>
      <c r="C2" s="86" t="s">
        <v>134</v>
      </c>
      <c r="D2" s="86"/>
      <c r="E2" s="86"/>
      <c r="F2" s="87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5" x14ac:dyDescent="0.25">
      <c r="A3" s="16"/>
      <c r="B3" s="16"/>
      <c r="C3" s="56"/>
      <c r="D3" s="88"/>
      <c r="E3" s="88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28.5" customHeight="1" x14ac:dyDescent="0.2">
      <c r="A4" s="89" t="s">
        <v>42</v>
      </c>
      <c r="B4" s="89"/>
      <c r="C4" s="89"/>
      <c r="D4" s="89"/>
      <c r="E4" s="89"/>
      <c r="F4" s="89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29.25" hidden="1" customHeight="1" x14ac:dyDescent="0.25">
      <c r="A5" s="16"/>
      <c r="B5" s="16"/>
      <c r="C5" s="16"/>
      <c r="D5" s="16"/>
      <c r="E5" s="57" t="s">
        <v>0</v>
      </c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" customHeight="1" x14ac:dyDescent="0.25">
      <c r="A6" s="90" t="s">
        <v>132</v>
      </c>
      <c r="B6" s="90" t="s">
        <v>1</v>
      </c>
      <c r="C6" s="95" t="s">
        <v>2</v>
      </c>
      <c r="D6" s="96"/>
      <c r="E6" s="97" t="s">
        <v>43</v>
      </c>
      <c r="F6" s="97" t="s">
        <v>44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5" customHeight="1" x14ac:dyDescent="0.2">
      <c r="A7" s="91"/>
      <c r="B7" s="93"/>
      <c r="C7" s="100" t="s">
        <v>3</v>
      </c>
      <c r="D7" s="102" t="s">
        <v>4</v>
      </c>
      <c r="E7" s="98"/>
      <c r="F7" s="98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5" customHeight="1" x14ac:dyDescent="0.2">
      <c r="A8" s="92"/>
      <c r="B8" s="94"/>
      <c r="C8" s="101"/>
      <c r="D8" s="103"/>
      <c r="E8" s="99"/>
      <c r="F8" s="99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60" x14ac:dyDescent="0.25">
      <c r="A9" s="7" t="s">
        <v>45</v>
      </c>
      <c r="B9" s="10" t="s">
        <v>5</v>
      </c>
      <c r="C9" s="5" t="s">
        <v>6</v>
      </c>
      <c r="D9" s="5" t="s">
        <v>46</v>
      </c>
      <c r="E9" s="58">
        <f>E10+E11+E12+E13+E14+E15+E16</f>
        <v>37135.5</v>
      </c>
      <c r="F9" s="58">
        <f>F10+F11+F12+F13+F14+F15+F16</f>
        <v>40745.800000000003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60" x14ac:dyDescent="0.25">
      <c r="A10" s="27" t="s">
        <v>47</v>
      </c>
      <c r="B10" s="19" t="s">
        <v>7</v>
      </c>
      <c r="C10" s="5" t="s">
        <v>6</v>
      </c>
      <c r="D10" s="2" t="s">
        <v>48</v>
      </c>
      <c r="E10" s="58">
        <f>SUM('[1]6'!E10)</f>
        <v>9278.8000000000011</v>
      </c>
      <c r="F10" s="8">
        <f>SUM('[1]6'!F10)</f>
        <v>10044.5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60" x14ac:dyDescent="0.25">
      <c r="A11" s="27" t="s">
        <v>49</v>
      </c>
      <c r="B11" s="10" t="s">
        <v>8</v>
      </c>
      <c r="C11" s="5" t="s">
        <v>6</v>
      </c>
      <c r="D11" s="2" t="s">
        <v>50</v>
      </c>
      <c r="E11" s="58">
        <f>SUM('[1]6'!E20)</f>
        <v>1324.0000000000002</v>
      </c>
      <c r="F11" s="8">
        <f>SUM('[1]6'!F20)</f>
        <v>1510.6000000000001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60" x14ac:dyDescent="0.25">
      <c r="A12" s="27" t="s">
        <v>51</v>
      </c>
      <c r="B12" s="19" t="s">
        <v>9</v>
      </c>
      <c r="C12" s="5" t="s">
        <v>6</v>
      </c>
      <c r="D12" s="59" t="s">
        <v>52</v>
      </c>
      <c r="E12" s="58">
        <f>SUM('[1]6'!E29)</f>
        <v>9795.3000000000011</v>
      </c>
      <c r="F12" s="8">
        <f>SUM('[1]6'!F29)</f>
        <v>9626.2000000000007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75" x14ac:dyDescent="0.25">
      <c r="A13" s="3" t="s">
        <v>53</v>
      </c>
      <c r="B13" s="10" t="s">
        <v>11</v>
      </c>
      <c r="C13" s="5" t="s">
        <v>6</v>
      </c>
      <c r="D13" s="59" t="s">
        <v>54</v>
      </c>
      <c r="E13" s="58">
        <f>SUM('[1]6'!E36)</f>
        <v>4957.3</v>
      </c>
      <c r="F13" s="8">
        <f>SUM('[1]6'!F36)</f>
        <v>5640.9000000000005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75" x14ac:dyDescent="0.25">
      <c r="A14" s="3" t="s">
        <v>55</v>
      </c>
      <c r="B14" s="10" t="s">
        <v>13</v>
      </c>
      <c r="C14" s="5" t="s">
        <v>6</v>
      </c>
      <c r="D14" s="2" t="s">
        <v>56</v>
      </c>
      <c r="E14" s="58">
        <f>SUM('[1]6'!E47)</f>
        <v>1794.1000000000001</v>
      </c>
      <c r="F14" s="8">
        <f>SUM('[1]6'!F47)</f>
        <v>2114.6999999999998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82.5" customHeight="1" x14ac:dyDescent="0.25">
      <c r="A15" s="9" t="s">
        <v>57</v>
      </c>
      <c r="B15" s="10" t="s">
        <v>58</v>
      </c>
      <c r="C15" s="5" t="s">
        <v>6</v>
      </c>
      <c r="D15" s="59" t="s">
        <v>59</v>
      </c>
      <c r="E15" s="58">
        <f>SUM('[1]6'!E58)</f>
        <v>9842</v>
      </c>
      <c r="F15" s="8">
        <f>SUM('[1]6'!F58)</f>
        <v>11664.900000000001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90" x14ac:dyDescent="0.25">
      <c r="A16" s="4" t="s">
        <v>60</v>
      </c>
      <c r="B16" s="10" t="s">
        <v>61</v>
      </c>
      <c r="C16" s="5" t="s">
        <v>6</v>
      </c>
      <c r="D16" s="59" t="s">
        <v>62</v>
      </c>
      <c r="E16" s="58">
        <f>SUM('[1]6'!E65)</f>
        <v>144</v>
      </c>
      <c r="F16" s="8">
        <f>SUM('[1]6'!F65)</f>
        <v>144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30" x14ac:dyDescent="0.25">
      <c r="A17" s="20" t="s">
        <v>14</v>
      </c>
      <c r="B17" s="10" t="s">
        <v>13</v>
      </c>
      <c r="C17" s="5" t="s">
        <v>6</v>
      </c>
      <c r="D17" s="59"/>
      <c r="E17" s="58">
        <f>E18+E19+E20+E21</f>
        <v>136.4</v>
      </c>
      <c r="F17" s="60">
        <f>F18+F19+F20+F21</f>
        <v>134.4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75" x14ac:dyDescent="0.25">
      <c r="A18" s="7" t="s">
        <v>63</v>
      </c>
      <c r="B18" s="19" t="s">
        <v>64</v>
      </c>
      <c r="C18" s="5" t="s">
        <v>6</v>
      </c>
      <c r="D18" s="61">
        <v>1200000000</v>
      </c>
      <c r="E18" s="58">
        <f>SUM('[1]8'!G76+'[1]8'!G170)</f>
        <v>75</v>
      </c>
      <c r="F18" s="8">
        <f>SUM('[1]8'!H170+'[1]8'!H76)</f>
        <v>75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75" x14ac:dyDescent="0.25">
      <c r="A19" s="62" t="s">
        <v>65</v>
      </c>
      <c r="B19" s="10" t="s">
        <v>12</v>
      </c>
      <c r="C19" s="5" t="s">
        <v>6</v>
      </c>
      <c r="D19" s="2" t="s">
        <v>66</v>
      </c>
      <c r="E19" s="58">
        <f>SUM('[1]8'!G69)</f>
        <v>3</v>
      </c>
      <c r="F19" s="8">
        <f>SUM('[1]8'!H69)</f>
        <v>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75" x14ac:dyDescent="0.25">
      <c r="A20" s="7" t="s">
        <v>67</v>
      </c>
      <c r="B20" s="10" t="s">
        <v>13</v>
      </c>
      <c r="C20" s="5" t="s">
        <v>6</v>
      </c>
      <c r="D20" s="63" t="s">
        <v>68</v>
      </c>
      <c r="E20" s="58">
        <f>SUM('[1]8'!G158)</f>
        <v>40.4</v>
      </c>
      <c r="F20" s="8">
        <f>SUM('[1]8'!H158)</f>
        <v>40.4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90" x14ac:dyDescent="0.25">
      <c r="A21" s="3" t="s">
        <v>129</v>
      </c>
      <c r="B21" s="19" t="s">
        <v>10</v>
      </c>
      <c r="C21" s="5" t="s">
        <v>6</v>
      </c>
      <c r="D21" s="64">
        <v>1600000000</v>
      </c>
      <c r="E21" s="58">
        <f>SUM('[1]8'!G164)</f>
        <v>18</v>
      </c>
      <c r="F21" s="8">
        <f>SUM('[1]8'!H164)</f>
        <v>18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.75" x14ac:dyDescent="0.25">
      <c r="A22" s="21" t="s">
        <v>15</v>
      </c>
      <c r="B22" s="22"/>
      <c r="C22" s="14" t="s">
        <v>6</v>
      </c>
      <c r="D22" s="65"/>
      <c r="E22" s="66">
        <f>E9+E17</f>
        <v>37271.9</v>
      </c>
      <c r="F22" s="67">
        <f>F9+F17</f>
        <v>40880.200000000004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45" x14ac:dyDescent="0.25">
      <c r="A23" s="7" t="s">
        <v>69</v>
      </c>
      <c r="B23" s="23"/>
      <c r="C23" s="5" t="s">
        <v>16</v>
      </c>
      <c r="D23" s="2" t="s">
        <v>70</v>
      </c>
      <c r="E23" s="68">
        <f>E24+E26+E27+E28+E29+E25</f>
        <v>355264.19999999995</v>
      </c>
      <c r="F23" s="68">
        <f>F24+F26+F27+F28+F29+F25</f>
        <v>358393.1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45" x14ac:dyDescent="0.25">
      <c r="A24" s="3" t="s">
        <v>71</v>
      </c>
      <c r="B24" s="6" t="s">
        <v>17</v>
      </c>
      <c r="C24" s="18" t="s">
        <v>16</v>
      </c>
      <c r="D24" s="69" t="s">
        <v>72</v>
      </c>
      <c r="E24" s="68">
        <f>SUM('[1]6'!E77)</f>
        <v>79020.899999999994</v>
      </c>
      <c r="F24" s="8">
        <f>SUM('[1]6'!F77)</f>
        <v>79481.8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60" x14ac:dyDescent="0.25">
      <c r="A25" s="3" t="s">
        <v>73</v>
      </c>
      <c r="B25" s="6" t="s">
        <v>18</v>
      </c>
      <c r="C25" s="5" t="s">
        <v>16</v>
      </c>
      <c r="D25" s="2" t="s">
        <v>74</v>
      </c>
      <c r="E25" s="70">
        <f>SUM('[1]6'!E93)</f>
        <v>251010.19999999998</v>
      </c>
      <c r="F25" s="8">
        <f>SUM('[1]6'!F93)</f>
        <v>254605.19999999998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60" x14ac:dyDescent="0.25">
      <c r="A26" s="3" t="s">
        <v>75</v>
      </c>
      <c r="B26" s="6" t="s">
        <v>19</v>
      </c>
      <c r="C26" s="5" t="s">
        <v>16</v>
      </c>
      <c r="D26" s="2" t="s">
        <v>76</v>
      </c>
      <c r="E26" s="58">
        <f>SUM('[1]6'!E136)</f>
        <v>7338</v>
      </c>
      <c r="F26" s="8">
        <f>SUM('[1]6'!F136)</f>
        <v>12777.499999999998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60" x14ac:dyDescent="0.25">
      <c r="A27" s="7" t="s">
        <v>77</v>
      </c>
      <c r="B27" s="10" t="s">
        <v>20</v>
      </c>
      <c r="C27" s="5" t="s">
        <v>16</v>
      </c>
      <c r="D27" s="2" t="s">
        <v>78</v>
      </c>
      <c r="E27" s="58">
        <f>SUM('[1]6'!E157)</f>
        <v>517.6</v>
      </c>
      <c r="F27" s="8">
        <f>SUM('[1]6'!F157)</f>
        <v>517.6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75" x14ac:dyDescent="0.25">
      <c r="A28" s="3" t="s">
        <v>79</v>
      </c>
      <c r="B28" s="6" t="s">
        <v>80</v>
      </c>
      <c r="C28" s="5" t="s">
        <v>16</v>
      </c>
      <c r="D28" s="2" t="s">
        <v>81</v>
      </c>
      <c r="E28" s="58">
        <f>SUM('[1]6'!E169)</f>
        <v>6604.5</v>
      </c>
      <c r="F28" s="8">
        <f>SUM('[1]6'!F169)</f>
        <v>7421.4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75" x14ac:dyDescent="0.25">
      <c r="A29" s="27" t="s">
        <v>82</v>
      </c>
      <c r="B29" s="10" t="s">
        <v>20</v>
      </c>
      <c r="C29" s="5" t="s">
        <v>16</v>
      </c>
      <c r="D29" s="63" t="s">
        <v>83</v>
      </c>
      <c r="E29" s="58">
        <f>SUM('[1]6'!E191)</f>
        <v>10772.999999999998</v>
      </c>
      <c r="F29" s="8">
        <f>SUM('[1]6'!F191)</f>
        <v>3589.6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30" x14ac:dyDescent="0.25">
      <c r="A30" s="20" t="s">
        <v>21</v>
      </c>
      <c r="B30" s="10" t="s">
        <v>20</v>
      </c>
      <c r="C30" s="5" t="s">
        <v>16</v>
      </c>
      <c r="D30" s="71"/>
      <c r="E30" s="58">
        <f>SUM(E32+E31+E33+E34+E35)</f>
        <v>591.79999999999995</v>
      </c>
      <c r="F30" s="58">
        <f>SUM(F32+F31+F33+F34+F35)</f>
        <v>618.79999999999995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75" x14ac:dyDescent="0.25">
      <c r="A31" s="4" t="s">
        <v>84</v>
      </c>
      <c r="B31" s="6" t="s">
        <v>85</v>
      </c>
      <c r="C31" s="5" t="s">
        <v>16</v>
      </c>
      <c r="D31" s="63" t="s">
        <v>86</v>
      </c>
      <c r="E31" s="72">
        <f>SUM('[1]8'!G454)</f>
        <v>100</v>
      </c>
      <c r="F31" s="8">
        <f>SUM('[1]8'!H454)</f>
        <v>100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75" x14ac:dyDescent="0.25">
      <c r="A32" s="4" t="s">
        <v>65</v>
      </c>
      <c r="B32" s="6"/>
      <c r="C32" s="5" t="s">
        <v>16</v>
      </c>
      <c r="D32" s="63" t="s">
        <v>66</v>
      </c>
      <c r="E32" s="72">
        <f>SUM('[1]8'!G374)</f>
        <v>3</v>
      </c>
      <c r="F32" s="8">
        <f>SUM('[1]8'!H374)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75" x14ac:dyDescent="0.25">
      <c r="A33" s="4" t="s">
        <v>63</v>
      </c>
      <c r="B33" s="6" t="s">
        <v>20</v>
      </c>
      <c r="C33" s="5" t="s">
        <v>16</v>
      </c>
      <c r="D33" s="73">
        <v>1200000000</v>
      </c>
      <c r="E33" s="58">
        <f>SUM('[1]8'!G365+'[1]8'!G460)</f>
        <v>89.8</v>
      </c>
      <c r="F33" s="8">
        <f>SUM('[1]8'!H365+'[1]8'!H460)</f>
        <v>89.8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90" x14ac:dyDescent="0.25">
      <c r="A34" s="3" t="s">
        <v>87</v>
      </c>
      <c r="B34" s="6" t="s">
        <v>20</v>
      </c>
      <c r="C34" s="5" t="s">
        <v>16</v>
      </c>
      <c r="D34" s="73">
        <v>1400000000</v>
      </c>
      <c r="E34" s="58">
        <f>SUM('[1]8'!G207+'[1]8'!G297+'[1]8'!G466)</f>
        <v>369</v>
      </c>
      <c r="F34" s="8">
        <f>SUM('[1]8'!H466+'[1]8'!H297+'[1]8'!H207)</f>
        <v>399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90" x14ac:dyDescent="0.25">
      <c r="A35" s="3" t="s">
        <v>88</v>
      </c>
      <c r="B35" s="6" t="s">
        <v>18</v>
      </c>
      <c r="C35" s="5" t="s">
        <v>16</v>
      </c>
      <c r="D35" s="63" t="s">
        <v>89</v>
      </c>
      <c r="E35" s="58">
        <f>SUM('[1]8'!G476)</f>
        <v>30</v>
      </c>
      <c r="F35" s="8">
        <f>SUM('[1]8'!H476)</f>
        <v>30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5.75" x14ac:dyDescent="0.25">
      <c r="A36" s="24" t="s">
        <v>22</v>
      </c>
      <c r="B36" s="25"/>
      <c r="C36" s="14" t="s">
        <v>16</v>
      </c>
      <c r="D36" s="65"/>
      <c r="E36" s="74">
        <f>E30+E23</f>
        <v>355855.99999999994</v>
      </c>
      <c r="F36" s="74">
        <f>F30+F23</f>
        <v>359011.89999999997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75" x14ac:dyDescent="0.25">
      <c r="A37" s="7" t="s">
        <v>65</v>
      </c>
      <c r="B37" s="17" t="s">
        <v>23</v>
      </c>
      <c r="C37" s="5" t="s">
        <v>24</v>
      </c>
      <c r="D37" s="2" t="s">
        <v>66</v>
      </c>
      <c r="E37" s="74">
        <f>SUM('[1]8'!G586)</f>
        <v>3</v>
      </c>
      <c r="F37" s="74">
        <f>SUM('[1]8'!H586)</f>
        <v>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75" x14ac:dyDescent="0.25">
      <c r="A38" s="27" t="s">
        <v>63</v>
      </c>
      <c r="B38" s="17" t="s">
        <v>23</v>
      </c>
      <c r="C38" s="5" t="s">
        <v>24</v>
      </c>
      <c r="D38" s="63" t="s">
        <v>90</v>
      </c>
      <c r="E38" s="58">
        <f>SUM('[1]8'!G549)</f>
        <v>22.6</v>
      </c>
      <c r="F38" s="8">
        <f>SUM('[1]8'!H550)</f>
        <v>22.6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60" x14ac:dyDescent="0.25">
      <c r="A39" s="4" t="s">
        <v>130</v>
      </c>
      <c r="B39" s="17" t="s">
        <v>23</v>
      </c>
      <c r="C39" s="5" t="s">
        <v>24</v>
      </c>
      <c r="D39" s="63" t="s">
        <v>121</v>
      </c>
      <c r="E39" s="58">
        <f>SUM('[1]8'!G614)</f>
        <v>1016.9</v>
      </c>
      <c r="F39" s="8">
        <f>SUM('[1]8'!H614)</f>
        <v>1016.9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75" x14ac:dyDescent="0.25">
      <c r="A40" s="27" t="s">
        <v>91</v>
      </c>
      <c r="B40" s="17" t="s">
        <v>23</v>
      </c>
      <c r="C40" s="5" t="s">
        <v>24</v>
      </c>
      <c r="D40" s="2" t="s">
        <v>92</v>
      </c>
      <c r="E40" s="58">
        <f>SUM(E41+E42+E43)</f>
        <v>74088.5</v>
      </c>
      <c r="F40" s="8">
        <f>SUM(F41+F42+F43)</f>
        <v>78863.599999999991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75" x14ac:dyDescent="0.25">
      <c r="A41" s="27" t="s">
        <v>93</v>
      </c>
      <c r="B41" s="17" t="s">
        <v>23</v>
      </c>
      <c r="C41" s="5" t="s">
        <v>24</v>
      </c>
      <c r="D41" s="2" t="s">
        <v>94</v>
      </c>
      <c r="E41" s="58">
        <f>SUM('[1]8'!G509+'[1]8'!G555)</f>
        <v>24473.9</v>
      </c>
      <c r="F41" s="8">
        <f>SUM('[1]8'!H555+'[1]8'!H509)</f>
        <v>28616.799999999999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60" x14ac:dyDescent="0.25">
      <c r="A42" s="4" t="s">
        <v>95</v>
      </c>
      <c r="B42" s="17" t="s">
        <v>23</v>
      </c>
      <c r="C42" s="5" t="s">
        <v>24</v>
      </c>
      <c r="D42" s="73">
        <v>1920000000</v>
      </c>
      <c r="E42" s="58">
        <f>SUM('[1]8'!G525+'[1]8'!G603)</f>
        <v>49385.700000000004</v>
      </c>
      <c r="F42" s="8">
        <f>SUM('[1]8'!H602+'[1]8'!H525)</f>
        <v>49770.400000000001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90" x14ac:dyDescent="0.25">
      <c r="A43" s="27" t="s">
        <v>96</v>
      </c>
      <c r="B43" s="17" t="s">
        <v>23</v>
      </c>
      <c r="C43" s="5" t="s">
        <v>24</v>
      </c>
      <c r="D43" s="75">
        <v>1930000000</v>
      </c>
      <c r="E43" s="76">
        <f>SUM('[1]8'!G595)</f>
        <v>228.9</v>
      </c>
      <c r="F43" s="8">
        <f>SUM('[1]8'!H595)</f>
        <v>476.4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31.5" x14ac:dyDescent="0.25">
      <c r="A44" s="24" t="s">
        <v>25</v>
      </c>
      <c r="B44" s="25"/>
      <c r="C44" s="26" t="s">
        <v>24</v>
      </c>
      <c r="D44" s="77"/>
      <c r="E44" s="76">
        <f>SUM(E38+E40+E37+E39)</f>
        <v>75131</v>
      </c>
      <c r="F44" s="76">
        <f>SUM(F38+F40+F37+F39)</f>
        <v>79904.099999999991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60" x14ac:dyDescent="0.25">
      <c r="A45" s="4" t="s">
        <v>97</v>
      </c>
      <c r="B45" s="10" t="s">
        <v>26</v>
      </c>
      <c r="C45" s="18" t="s">
        <v>27</v>
      </c>
      <c r="D45" s="63" t="s">
        <v>98</v>
      </c>
      <c r="E45" s="76">
        <f>SUM('[1]8'!G827)</f>
        <v>180</v>
      </c>
      <c r="F45" s="8">
        <f>SUM('[1]8'!H827)</f>
        <v>180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60" x14ac:dyDescent="0.25">
      <c r="A46" s="3" t="s">
        <v>99</v>
      </c>
      <c r="B46" s="10" t="s">
        <v>26</v>
      </c>
      <c r="C46" s="18" t="s">
        <v>27</v>
      </c>
      <c r="D46" s="78" t="s">
        <v>100</v>
      </c>
      <c r="E46" s="79">
        <f>SUM(E47+E48+E49+E50)</f>
        <v>170.4</v>
      </c>
      <c r="F46" s="79">
        <f>SUM(F47+F48+F49+F50)</f>
        <v>170.4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60" x14ac:dyDescent="0.25">
      <c r="A47" s="27" t="s">
        <v>101</v>
      </c>
      <c r="B47" s="10" t="s">
        <v>26</v>
      </c>
      <c r="C47" s="18" t="s">
        <v>27</v>
      </c>
      <c r="D47" s="63" t="s">
        <v>102</v>
      </c>
      <c r="E47" s="58">
        <f>SUM('[1]8'!G917)</f>
        <v>3.6</v>
      </c>
      <c r="F47" s="8">
        <f>SUM('[1]8'!H917)</f>
        <v>3.6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20" x14ac:dyDescent="0.25">
      <c r="A48" s="27" t="s">
        <v>103</v>
      </c>
      <c r="B48" s="10" t="s">
        <v>26</v>
      </c>
      <c r="C48" s="18" t="s">
        <v>27</v>
      </c>
      <c r="D48" s="63" t="s">
        <v>104</v>
      </c>
      <c r="E48" s="58">
        <f>SUM('[1]8'!G923)</f>
        <v>139</v>
      </c>
      <c r="F48" s="8">
        <f>SUM('[1]8'!H923)</f>
        <v>139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75" x14ac:dyDescent="0.25">
      <c r="A49" s="4" t="s">
        <v>105</v>
      </c>
      <c r="B49" s="10" t="s">
        <v>26</v>
      </c>
      <c r="C49" s="18" t="s">
        <v>27</v>
      </c>
      <c r="D49" s="63" t="s">
        <v>106</v>
      </c>
      <c r="E49" s="58">
        <f>SUM('[1]8'!G929)</f>
        <v>25.8</v>
      </c>
      <c r="F49" s="8">
        <f>SUM('[1]8'!H929)</f>
        <v>25.8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60" x14ac:dyDescent="0.25">
      <c r="A50" s="4" t="s">
        <v>107</v>
      </c>
      <c r="B50" s="10" t="s">
        <v>26</v>
      </c>
      <c r="C50" s="18" t="s">
        <v>27</v>
      </c>
      <c r="D50" s="63" t="s">
        <v>108</v>
      </c>
      <c r="E50" s="58">
        <f>SUM('[1]8'!G935)</f>
        <v>2</v>
      </c>
      <c r="F50" s="8">
        <f>SUM('[1]8'!H935)</f>
        <v>2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75" x14ac:dyDescent="0.25">
      <c r="A51" s="27" t="s">
        <v>133</v>
      </c>
      <c r="B51" s="10" t="s">
        <v>26</v>
      </c>
      <c r="C51" s="18" t="s">
        <v>27</v>
      </c>
      <c r="D51" s="63" t="s">
        <v>109</v>
      </c>
      <c r="E51" s="58">
        <f>SUM('[1]8'!G970+'[1]8'!G731+'[1]8'!G872)</f>
        <v>291431.5</v>
      </c>
      <c r="F51" s="8">
        <f>SUM('[1]8'!H731+'[1]8'!H970+'[1]8'!H872)</f>
        <v>758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90" x14ac:dyDescent="0.25">
      <c r="A52" s="27" t="s">
        <v>110</v>
      </c>
      <c r="B52" s="10" t="s">
        <v>26</v>
      </c>
      <c r="C52" s="18" t="s">
        <v>27</v>
      </c>
      <c r="D52" s="80" t="s">
        <v>111</v>
      </c>
      <c r="E52" s="74">
        <f>SUM('[1]8'!G834)</f>
        <v>15</v>
      </c>
      <c r="F52" s="8">
        <f>SUM('[1]8'!H834)</f>
        <v>15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75" x14ac:dyDescent="0.25">
      <c r="A53" s="27" t="s">
        <v>112</v>
      </c>
      <c r="B53" s="10" t="s">
        <v>26</v>
      </c>
      <c r="C53" s="18" t="s">
        <v>27</v>
      </c>
      <c r="D53" s="78" t="s">
        <v>92</v>
      </c>
      <c r="E53" s="58">
        <f>E54</f>
        <v>30670.9</v>
      </c>
      <c r="F53" s="8">
        <f>SUM(F54)</f>
        <v>38280.1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75" x14ac:dyDescent="0.25">
      <c r="A54" s="81" t="s">
        <v>113</v>
      </c>
      <c r="B54" s="10" t="s">
        <v>26</v>
      </c>
      <c r="C54" s="18" t="s">
        <v>27</v>
      </c>
      <c r="D54" s="63" t="s">
        <v>94</v>
      </c>
      <c r="E54" s="58">
        <f>SUM('[1]8'!G622+'[1]8'!G631+'[1]8'!G722+'[1]8'!G751+'[1]8'!G983)</f>
        <v>30670.9</v>
      </c>
      <c r="F54" s="8">
        <f>SUM('[1]8'!H983+'[1]8'!H751+'[1]8'!H722+'[1]8'!H631+'[1]8'!H622)</f>
        <v>38280.1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75" x14ac:dyDescent="0.25">
      <c r="A55" s="3" t="s">
        <v>114</v>
      </c>
      <c r="B55" s="10" t="s">
        <v>115</v>
      </c>
      <c r="C55" s="18" t="s">
        <v>27</v>
      </c>
      <c r="D55" s="63" t="s">
        <v>116</v>
      </c>
      <c r="E55" s="58">
        <f>SUM('[1]8'!G795+'[1]8'!G908)</f>
        <v>18746.7</v>
      </c>
      <c r="F55" s="8">
        <f>SUM('[1]8'!H795+'[1]8'!H908)</f>
        <v>4790.3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75" x14ac:dyDescent="0.25">
      <c r="A56" s="3" t="s">
        <v>65</v>
      </c>
      <c r="B56" s="10" t="s">
        <v>26</v>
      </c>
      <c r="C56" s="18" t="s">
        <v>27</v>
      </c>
      <c r="D56" s="63" t="s">
        <v>66</v>
      </c>
      <c r="E56" s="58">
        <f>SUM('[1]8'!G896)</f>
        <v>21</v>
      </c>
      <c r="F56" s="8">
        <f>SUM('[1]8'!H896)</f>
        <v>7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75" x14ac:dyDescent="0.25">
      <c r="A57" s="3" t="s">
        <v>117</v>
      </c>
      <c r="B57" s="10" t="s">
        <v>26</v>
      </c>
      <c r="C57" s="18" t="s">
        <v>27</v>
      </c>
      <c r="D57" s="73">
        <v>1000000000</v>
      </c>
      <c r="E57" s="58">
        <f>SUM('[1]8'!G813)</f>
        <v>9</v>
      </c>
      <c r="F57" s="8">
        <f>SUM('[1]8'!H813)</f>
        <v>9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80.25" customHeight="1" x14ac:dyDescent="0.25">
      <c r="A58" s="3" t="s">
        <v>118</v>
      </c>
      <c r="B58" s="10" t="s">
        <v>26</v>
      </c>
      <c r="C58" s="18" t="s">
        <v>27</v>
      </c>
      <c r="D58" s="63" t="s">
        <v>119</v>
      </c>
      <c r="E58" s="58">
        <f>SUM('[1]8'!G819)</f>
        <v>8.4</v>
      </c>
      <c r="F58" s="8">
        <f>SUM('[1]8'!H819)</f>
        <v>8.4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75" x14ac:dyDescent="0.25">
      <c r="A59" s="27" t="s">
        <v>63</v>
      </c>
      <c r="B59" s="10" t="s">
        <v>26</v>
      </c>
      <c r="C59" s="18" t="s">
        <v>27</v>
      </c>
      <c r="D59" s="63">
        <v>1200000000</v>
      </c>
      <c r="E59" s="58">
        <f>SUM('[1]8'!G738+'[1]8'!G902)</f>
        <v>69.699999999999989</v>
      </c>
      <c r="F59" s="8">
        <f>SUM('[1]8'!H902+'[1]8'!H738)</f>
        <v>69.7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60" x14ac:dyDescent="0.25">
      <c r="A60" s="27" t="s">
        <v>120</v>
      </c>
      <c r="B60" s="10" t="s">
        <v>26</v>
      </c>
      <c r="C60" s="18" t="s">
        <v>27</v>
      </c>
      <c r="D60" s="63" t="s">
        <v>121</v>
      </c>
      <c r="E60" s="58">
        <f>SUM('[1]8'!G850)</f>
        <v>276</v>
      </c>
      <c r="F60" s="8">
        <f>SUM('[1]8'!H850)</f>
        <v>24420.7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75.75" customHeight="1" x14ac:dyDescent="0.25">
      <c r="A61" s="3" t="s">
        <v>88</v>
      </c>
      <c r="B61" s="10" t="s">
        <v>26</v>
      </c>
      <c r="C61" s="5" t="s">
        <v>27</v>
      </c>
      <c r="D61" s="63" t="s">
        <v>89</v>
      </c>
      <c r="E61" s="58">
        <f>SUM('[1]8'!G745)</f>
        <v>14.4</v>
      </c>
      <c r="F61" s="8">
        <f>SUM('[1]8'!H745)</f>
        <v>14.4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75" x14ac:dyDescent="0.25">
      <c r="A62" s="27" t="s">
        <v>122</v>
      </c>
      <c r="B62" s="10" t="s">
        <v>26</v>
      </c>
      <c r="C62" s="5" t="s">
        <v>27</v>
      </c>
      <c r="D62" s="63" t="s">
        <v>123</v>
      </c>
      <c r="E62" s="76">
        <f>SUM(E63)</f>
        <v>302.3</v>
      </c>
      <c r="F62" s="76">
        <f>SUM(F63)</f>
        <v>302.3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75" x14ac:dyDescent="0.25">
      <c r="A63" s="27" t="s">
        <v>124</v>
      </c>
      <c r="B63" s="10" t="s">
        <v>26</v>
      </c>
      <c r="C63" s="12" t="s">
        <v>27</v>
      </c>
      <c r="D63" s="63" t="s">
        <v>125</v>
      </c>
      <c r="E63" s="82">
        <f>SUM('[1]8'!G962)</f>
        <v>302.3</v>
      </c>
      <c r="F63" s="8">
        <f>SUM('[1]8'!H962)</f>
        <v>302.3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05" x14ac:dyDescent="0.25">
      <c r="A64" s="27" t="s">
        <v>126</v>
      </c>
      <c r="B64" s="10" t="s">
        <v>28</v>
      </c>
      <c r="C64" s="12" t="s">
        <v>27</v>
      </c>
      <c r="D64" s="63" t="s">
        <v>127</v>
      </c>
      <c r="E64" s="82">
        <f>SUM('[1]8'!G842)</f>
        <v>0</v>
      </c>
      <c r="F64" s="8">
        <f>SUM('[1]8'!H842)</f>
        <v>1200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75" x14ac:dyDescent="0.25">
      <c r="A65" s="27" t="s">
        <v>131</v>
      </c>
      <c r="B65" s="10" t="s">
        <v>28</v>
      </c>
      <c r="C65" s="5" t="s">
        <v>27</v>
      </c>
      <c r="D65" s="83">
        <v>2000000000</v>
      </c>
      <c r="E65" s="76">
        <f>SUM('[1]8'!G758)</f>
        <v>4448.2</v>
      </c>
      <c r="F65" s="8">
        <f>SUM('[1]8'!H758)</f>
        <v>5058.8000000000011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.75" x14ac:dyDescent="0.25">
      <c r="A66" s="13" t="s">
        <v>29</v>
      </c>
      <c r="B66" s="6"/>
      <c r="C66" s="14" t="s">
        <v>27</v>
      </c>
      <c r="D66" s="84"/>
      <c r="E66" s="76">
        <f>E45+E46+E51+E52+E53+E55+E56+E57+E58+E59+E60+E61+E62+E65+E64</f>
        <v>346363.50000000012</v>
      </c>
      <c r="F66" s="76">
        <f>F45+F46+F51+F52+F53+F55+F56+F57+F58+F59+F60+F61+F62+F65+F64</f>
        <v>75284.100000000006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75" x14ac:dyDescent="0.25">
      <c r="A67" s="27" t="s">
        <v>91</v>
      </c>
      <c r="B67" s="10" t="s">
        <v>30</v>
      </c>
      <c r="C67" s="5" t="s">
        <v>31</v>
      </c>
      <c r="D67" s="63" t="s">
        <v>92</v>
      </c>
      <c r="E67" s="76">
        <f>SUM('[1]8'!G1027)</f>
        <v>3872.9</v>
      </c>
      <c r="F67" s="8">
        <f>SUM('[1]8'!H1027)</f>
        <v>4599.1000000000004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47.25" x14ac:dyDescent="0.25">
      <c r="A68" s="15" t="s">
        <v>32</v>
      </c>
      <c r="B68" s="10"/>
      <c r="C68" s="14" t="s">
        <v>31</v>
      </c>
      <c r="D68" s="84"/>
      <c r="E68" s="76">
        <f>SUM(E67)</f>
        <v>3872.9</v>
      </c>
      <c r="F68" s="76">
        <f>SUM(F67)</f>
        <v>4599.1000000000004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" x14ac:dyDescent="0.25">
      <c r="A69" s="27" t="s">
        <v>33</v>
      </c>
      <c r="B69" s="6"/>
      <c r="C69" s="5"/>
      <c r="D69" s="63"/>
      <c r="E69" s="58">
        <f>E22+E36+E44+E66+E68</f>
        <v>818495.30000000016</v>
      </c>
      <c r="F69" s="58">
        <f>F22+F36+F44+F66+F68</f>
        <v>559679.39999999991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" x14ac:dyDescent="0.25">
      <c r="A70" s="16"/>
      <c r="B70" s="16"/>
      <c r="C70" s="16"/>
      <c r="D70" s="16"/>
      <c r="E70" s="28"/>
      <c r="F70" s="85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" x14ac:dyDescent="0.25">
      <c r="A71" s="16" t="s">
        <v>34</v>
      </c>
      <c r="B71" s="16"/>
      <c r="C71" s="16"/>
      <c r="D71" s="16"/>
      <c r="E71" s="28"/>
      <c r="F71" s="85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" x14ac:dyDescent="0.25">
      <c r="A72" s="16" t="s">
        <v>35</v>
      </c>
      <c r="B72" s="16"/>
      <c r="C72" s="16"/>
      <c r="D72" s="16"/>
      <c r="E72" s="28"/>
      <c r="F72" s="85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" x14ac:dyDescent="0.25">
      <c r="A73" s="16" t="s">
        <v>36</v>
      </c>
      <c r="B73" s="16"/>
      <c r="C73" s="16"/>
      <c r="D73" s="16"/>
      <c r="E73" s="28"/>
      <c r="F73" s="85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x14ac:dyDescent="0.2">
      <c r="A74" s="16" t="s">
        <v>37</v>
      </c>
      <c r="B74" s="16"/>
      <c r="C74" s="16"/>
      <c r="D74" s="16"/>
      <c r="E74" s="28"/>
      <c r="F74" s="1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x14ac:dyDescent="0.2">
      <c r="A75" s="16" t="s">
        <v>38</v>
      </c>
      <c r="B75" s="16"/>
      <c r="C75" s="16"/>
      <c r="D75" s="16"/>
      <c r="E75" s="28"/>
      <c r="F75" s="1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x14ac:dyDescent="0.2">
      <c r="A76" s="16" t="s">
        <v>41</v>
      </c>
      <c r="B76" s="16"/>
      <c r="C76" s="16"/>
      <c r="D76" s="16"/>
      <c r="E76" s="28"/>
      <c r="F76" s="1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x14ac:dyDescent="0.2">
      <c r="A77" s="16" t="s">
        <v>39</v>
      </c>
      <c r="B77" s="16"/>
      <c r="C77" s="16"/>
      <c r="D77" s="16"/>
      <c r="E77" s="28"/>
      <c r="F77" s="1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x14ac:dyDescent="0.2">
      <c r="A78" s="16" t="s">
        <v>40</v>
      </c>
      <c r="B78" s="16"/>
      <c r="C78" s="16"/>
      <c r="D78" s="16"/>
      <c r="E78" s="28"/>
      <c r="F78" s="1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x14ac:dyDescent="0.2">
      <c r="A79" s="16" t="s">
        <v>128</v>
      </c>
      <c r="B79" s="16"/>
      <c r="C79" s="16"/>
      <c r="D79" s="16"/>
      <c r="E79" s="28"/>
      <c r="F79" s="1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" x14ac:dyDescent="0.25">
      <c r="A80" s="46"/>
      <c r="B80" s="43"/>
      <c r="C80" s="29"/>
      <c r="D80" s="29"/>
      <c r="E80" s="32"/>
      <c r="F80" s="29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" x14ac:dyDescent="0.25">
      <c r="A81" s="46"/>
      <c r="B81" s="43"/>
      <c r="C81" s="29"/>
      <c r="D81" s="29"/>
      <c r="E81" s="32"/>
      <c r="F81" s="29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" x14ac:dyDescent="0.25">
      <c r="A82" s="46"/>
      <c r="B82" s="43"/>
      <c r="C82" s="29"/>
      <c r="D82" s="29"/>
      <c r="E82" s="32"/>
      <c r="F82" s="29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" x14ac:dyDescent="0.25">
      <c r="A83" s="46"/>
      <c r="B83" s="43"/>
      <c r="C83" s="29"/>
      <c r="D83" s="29"/>
      <c r="E83" s="32"/>
      <c r="F83" s="29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" x14ac:dyDescent="0.25">
      <c r="A84" s="46"/>
      <c r="B84" s="43"/>
      <c r="C84" s="29"/>
      <c r="D84" s="29"/>
      <c r="E84" s="32"/>
      <c r="F84" s="29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" x14ac:dyDescent="0.25">
      <c r="A85" s="46"/>
      <c r="B85" s="43"/>
      <c r="C85" s="29"/>
      <c r="D85" s="29"/>
      <c r="E85" s="32"/>
      <c r="F85" s="29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" x14ac:dyDescent="0.25">
      <c r="A86" s="46"/>
      <c r="B86" s="43"/>
      <c r="C86" s="29"/>
      <c r="D86" s="29"/>
      <c r="E86" s="32"/>
      <c r="F86" s="29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" x14ac:dyDescent="0.25">
      <c r="A87" s="46"/>
      <c r="B87" s="43"/>
      <c r="C87" s="29"/>
      <c r="D87" s="29"/>
      <c r="E87" s="32"/>
      <c r="F87" s="29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" x14ac:dyDescent="0.25">
      <c r="A88" s="46"/>
      <c r="B88" s="43"/>
      <c r="C88" s="29"/>
      <c r="D88" s="29"/>
      <c r="E88" s="32"/>
      <c r="F88" s="29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" x14ac:dyDescent="0.25">
      <c r="A89" s="45"/>
      <c r="B89" s="43"/>
      <c r="C89" s="29"/>
      <c r="D89" s="29"/>
      <c r="E89" s="33"/>
      <c r="F89" s="29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" x14ac:dyDescent="0.25">
      <c r="A90" s="45"/>
      <c r="B90" s="43"/>
      <c r="C90" s="29"/>
      <c r="D90" s="29"/>
      <c r="E90" s="34"/>
      <c r="F90" s="29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5" x14ac:dyDescent="0.25">
      <c r="A91" s="45"/>
      <c r="B91" s="43"/>
      <c r="C91" s="29"/>
      <c r="D91" s="29"/>
      <c r="E91" s="34"/>
      <c r="F91" s="29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5" x14ac:dyDescent="0.25">
      <c r="A92" s="48"/>
      <c r="B92" s="43"/>
      <c r="C92" s="29"/>
      <c r="D92" s="30"/>
      <c r="E92" s="31"/>
      <c r="F92" s="30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5" x14ac:dyDescent="0.25">
      <c r="A93" s="45"/>
      <c r="B93" s="43"/>
      <c r="C93" s="29"/>
      <c r="D93" s="29"/>
      <c r="E93" s="34"/>
      <c r="F93" s="45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5" x14ac:dyDescent="0.25">
      <c r="A94" s="45"/>
      <c r="B94" s="43"/>
      <c r="C94" s="29"/>
      <c r="D94" s="29"/>
      <c r="E94" s="34"/>
      <c r="F94" s="45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5" x14ac:dyDescent="0.25">
      <c r="A95" s="45"/>
      <c r="B95" s="43"/>
      <c r="C95" s="29"/>
      <c r="D95" s="29"/>
      <c r="E95" s="40"/>
      <c r="F95" s="45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5" x14ac:dyDescent="0.25">
      <c r="A96" s="46"/>
      <c r="B96" s="43"/>
      <c r="C96" s="29"/>
      <c r="D96" s="29"/>
      <c r="E96" s="34"/>
      <c r="F96" s="29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5" x14ac:dyDescent="0.25">
      <c r="A97" s="47"/>
      <c r="B97" s="43"/>
      <c r="C97" s="29"/>
      <c r="D97" s="29"/>
      <c r="E97" s="39"/>
      <c r="F97" s="29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5" x14ac:dyDescent="0.25">
      <c r="A98" s="45"/>
      <c r="B98" s="43"/>
      <c r="C98" s="29"/>
      <c r="D98" s="29"/>
      <c r="E98" s="33"/>
      <c r="F98" s="29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5" x14ac:dyDescent="0.25">
      <c r="A99" s="45"/>
      <c r="B99" s="43"/>
      <c r="C99" s="29"/>
      <c r="D99" s="29"/>
      <c r="E99" s="34"/>
      <c r="F99" s="29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5" x14ac:dyDescent="0.25">
      <c r="A100" s="45"/>
      <c r="B100" s="43"/>
      <c r="C100" s="29"/>
      <c r="D100" s="29"/>
      <c r="E100" s="34"/>
      <c r="F100" s="29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5" x14ac:dyDescent="0.25">
      <c r="A101" s="45"/>
      <c r="B101" s="43"/>
      <c r="C101" s="29"/>
      <c r="D101" s="29"/>
      <c r="E101" s="34"/>
      <c r="F101" s="29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5" x14ac:dyDescent="0.25">
      <c r="A102" s="45"/>
      <c r="B102" s="43"/>
      <c r="C102" s="29"/>
      <c r="D102" s="29"/>
      <c r="E102" s="34"/>
      <c r="F102" s="29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5" x14ac:dyDescent="0.25">
      <c r="A103" s="46"/>
      <c r="B103" s="43"/>
      <c r="C103" s="29"/>
      <c r="D103" s="29"/>
      <c r="E103" s="32"/>
      <c r="F103" s="29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5" x14ac:dyDescent="0.25">
      <c r="A104" s="46"/>
      <c r="B104" s="43"/>
      <c r="C104" s="29"/>
      <c r="D104" s="29"/>
      <c r="E104" s="34"/>
      <c r="F104" s="29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5" x14ac:dyDescent="0.25">
      <c r="A105" s="46"/>
      <c r="B105" s="43"/>
      <c r="C105" s="29"/>
      <c r="D105" s="29"/>
      <c r="E105" s="34"/>
      <c r="F105" s="29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5" x14ac:dyDescent="0.25">
      <c r="A106" s="46"/>
      <c r="B106" s="43"/>
      <c r="C106" s="29"/>
      <c r="D106" s="29"/>
      <c r="E106" s="34"/>
      <c r="F106" s="29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5" x14ac:dyDescent="0.25">
      <c r="A107" s="46"/>
      <c r="B107" s="43"/>
      <c r="C107" s="29"/>
      <c r="D107" s="29"/>
      <c r="E107" s="34"/>
      <c r="F107" s="29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5" x14ac:dyDescent="0.25">
      <c r="A108" s="46"/>
      <c r="B108" s="43"/>
      <c r="C108" s="29"/>
      <c r="D108" s="29"/>
      <c r="E108" s="34"/>
      <c r="F108" s="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5.75" x14ac:dyDescent="0.25">
      <c r="A109" s="49"/>
      <c r="B109" s="36"/>
      <c r="C109" s="37"/>
      <c r="D109" s="37"/>
      <c r="E109" s="38"/>
      <c r="F109" s="3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5" x14ac:dyDescent="0.25">
      <c r="A110" s="45"/>
      <c r="B110" s="42"/>
      <c r="C110" s="29"/>
      <c r="D110" s="29"/>
      <c r="E110" s="34"/>
      <c r="F110" s="29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5" x14ac:dyDescent="0.25">
      <c r="A111" s="45"/>
      <c r="B111" s="42"/>
      <c r="C111" s="29"/>
      <c r="D111" s="29"/>
      <c r="E111" s="32"/>
      <c r="F111" s="29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5" x14ac:dyDescent="0.25">
      <c r="A112" s="45"/>
      <c r="B112" s="42"/>
      <c r="C112" s="29"/>
      <c r="D112" s="29"/>
      <c r="E112" s="32"/>
      <c r="F112" s="29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5" x14ac:dyDescent="0.25">
      <c r="A113" s="45"/>
      <c r="B113" s="42"/>
      <c r="C113" s="29"/>
      <c r="D113" s="29"/>
      <c r="E113" s="50"/>
      <c r="F113" s="29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5" x14ac:dyDescent="0.25">
      <c r="A114" s="45"/>
      <c r="B114" s="42"/>
      <c r="C114" s="29"/>
      <c r="D114" s="29"/>
      <c r="E114" s="50"/>
      <c r="F114" s="29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77.25" customHeight="1" x14ac:dyDescent="0.25">
      <c r="A115" s="45"/>
      <c r="B115" s="42"/>
      <c r="C115" s="29"/>
      <c r="D115" s="29"/>
      <c r="E115" s="32"/>
      <c r="F115" s="29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5" x14ac:dyDescent="0.25">
      <c r="A116" s="45"/>
      <c r="B116" s="42"/>
      <c r="C116" s="29"/>
      <c r="D116" s="29"/>
      <c r="E116" s="34"/>
      <c r="F116" s="29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5" x14ac:dyDescent="0.25">
      <c r="A117" s="45"/>
      <c r="B117" s="42"/>
      <c r="C117" s="29"/>
      <c r="D117" s="29"/>
      <c r="E117" s="34"/>
      <c r="F117" s="29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16.25" customHeight="1" x14ac:dyDescent="0.25">
      <c r="A118" s="45"/>
      <c r="B118" s="42"/>
      <c r="C118" s="29"/>
      <c r="D118" s="29"/>
      <c r="E118" s="39"/>
      <c r="F118" s="29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5.75" x14ac:dyDescent="0.25">
      <c r="A119" s="49"/>
      <c r="B119" s="36"/>
      <c r="C119" s="37"/>
      <c r="D119" s="37"/>
      <c r="E119" s="51"/>
      <c r="F119" s="37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5.75" x14ac:dyDescent="0.25">
      <c r="A120" s="47"/>
      <c r="B120" s="36"/>
      <c r="C120" s="37"/>
      <c r="D120" s="37"/>
      <c r="E120" s="51"/>
      <c r="F120" s="37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5" x14ac:dyDescent="0.25">
      <c r="A121" s="46"/>
      <c r="B121" s="43"/>
      <c r="C121" s="41"/>
      <c r="D121" s="41"/>
      <c r="E121" s="34"/>
      <c r="F121" s="41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5" x14ac:dyDescent="0.25">
      <c r="A122" s="45"/>
      <c r="B122" s="43"/>
      <c r="C122" s="41"/>
      <c r="D122" s="41"/>
      <c r="E122" s="33"/>
      <c r="F122" s="41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" x14ac:dyDescent="0.25">
      <c r="A123" s="45"/>
      <c r="B123" s="43"/>
      <c r="C123" s="41"/>
      <c r="D123" s="41"/>
      <c r="E123" s="34"/>
      <c r="F123" s="41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5" x14ac:dyDescent="0.25">
      <c r="A124" s="45"/>
      <c r="B124" s="43"/>
      <c r="C124" s="41"/>
      <c r="D124" s="41"/>
      <c r="E124" s="50"/>
      <c r="F124" s="41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5" x14ac:dyDescent="0.25">
      <c r="A125" s="47"/>
      <c r="B125" s="43"/>
      <c r="C125" s="41"/>
      <c r="D125" s="41"/>
      <c r="E125" s="34"/>
      <c r="F125" s="41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5" x14ac:dyDescent="0.25">
      <c r="A126" s="47"/>
      <c r="B126" s="43"/>
      <c r="C126" s="41"/>
      <c r="D126" s="41"/>
      <c r="E126" s="34"/>
      <c r="F126" s="41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5" x14ac:dyDescent="0.25">
      <c r="A127" s="45"/>
      <c r="B127" s="43"/>
      <c r="C127" s="41"/>
      <c r="D127" s="41"/>
      <c r="E127" s="34"/>
      <c r="F127" s="41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5" x14ac:dyDescent="0.25">
      <c r="A128" s="45"/>
      <c r="B128" s="43"/>
      <c r="C128" s="41"/>
      <c r="D128" s="41"/>
      <c r="E128" s="52"/>
      <c r="F128" s="41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5" x14ac:dyDescent="0.25">
      <c r="A129" s="45"/>
      <c r="B129" s="43"/>
      <c r="C129" s="41"/>
      <c r="D129" s="41"/>
      <c r="E129" s="33"/>
      <c r="F129" s="41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5" x14ac:dyDescent="0.25">
      <c r="A130" s="46"/>
      <c r="B130" s="43"/>
      <c r="C130" s="41"/>
      <c r="D130" s="41"/>
      <c r="E130" s="34"/>
      <c r="F130" s="41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5" x14ac:dyDescent="0.25">
      <c r="A131" s="46"/>
      <c r="B131" s="43"/>
      <c r="C131" s="41"/>
      <c r="D131" s="41"/>
      <c r="E131" s="34"/>
      <c r="F131" s="41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5" x14ac:dyDescent="0.25">
      <c r="A132" s="46"/>
      <c r="B132" s="43"/>
      <c r="C132" s="41"/>
      <c r="D132" s="41"/>
      <c r="E132" s="34"/>
      <c r="F132" s="41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5" x14ac:dyDescent="0.25">
      <c r="A133" s="46"/>
      <c r="B133" s="43"/>
      <c r="C133" s="41"/>
      <c r="D133" s="41"/>
      <c r="E133" s="34"/>
      <c r="F133" s="41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5" x14ac:dyDescent="0.25">
      <c r="A134" s="46"/>
      <c r="B134" s="43"/>
      <c r="C134" s="41"/>
      <c r="D134" s="41"/>
      <c r="E134" s="34"/>
      <c r="F134" s="41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5" x14ac:dyDescent="0.25">
      <c r="A135" s="46"/>
      <c r="B135" s="43"/>
      <c r="C135" s="41"/>
      <c r="D135" s="41"/>
      <c r="E135" s="33"/>
      <c r="F135" s="41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5" x14ac:dyDescent="0.25">
      <c r="A136" s="46"/>
      <c r="B136" s="43"/>
      <c r="C136" s="41"/>
      <c r="D136" s="41"/>
      <c r="E136" s="35"/>
      <c r="F136" s="41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5" x14ac:dyDescent="0.25">
      <c r="A137" s="46"/>
      <c r="B137" s="43"/>
      <c r="C137" s="41"/>
      <c r="D137" s="41"/>
      <c r="E137" s="35"/>
      <c r="F137" s="41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5" x14ac:dyDescent="0.25">
      <c r="A138" s="46"/>
      <c r="B138" s="43"/>
      <c r="C138" s="41"/>
      <c r="D138" s="41"/>
      <c r="E138" s="35"/>
      <c r="F138" s="41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5" x14ac:dyDescent="0.25">
      <c r="A139" s="46"/>
      <c r="B139" s="43"/>
      <c r="C139" s="41"/>
      <c r="D139" s="41"/>
      <c r="E139" s="35"/>
      <c r="F139" s="41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5" x14ac:dyDescent="0.25">
      <c r="A140" s="46"/>
      <c r="B140" s="43"/>
      <c r="C140" s="41"/>
      <c r="D140" s="41"/>
      <c r="E140" s="34"/>
      <c r="F140" s="41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5" x14ac:dyDescent="0.25">
      <c r="A141" s="46"/>
      <c r="B141" s="43"/>
      <c r="C141" s="41"/>
      <c r="D141" s="41"/>
      <c r="E141" s="50"/>
      <c r="F141" s="41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5" x14ac:dyDescent="0.25">
      <c r="A142" s="46"/>
      <c r="B142" s="43"/>
      <c r="C142" s="41"/>
      <c r="D142" s="41"/>
      <c r="E142" s="34"/>
      <c r="F142" s="41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5" x14ac:dyDescent="0.25">
      <c r="A143" s="45"/>
      <c r="B143" s="43"/>
      <c r="C143" s="41"/>
      <c r="D143" s="41"/>
      <c r="E143" s="34"/>
      <c r="F143" s="41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5" x14ac:dyDescent="0.25">
      <c r="A144" s="45"/>
      <c r="B144" s="43"/>
      <c r="C144" s="41"/>
      <c r="D144" s="41"/>
      <c r="E144" s="34"/>
      <c r="F144" s="41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229" ht="15" x14ac:dyDescent="0.25">
      <c r="A145" s="45"/>
      <c r="B145" s="43"/>
      <c r="C145" s="41"/>
      <c r="D145" s="41"/>
      <c r="E145" s="50"/>
      <c r="F145" s="41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229" ht="15" x14ac:dyDescent="0.25">
      <c r="A146" s="45"/>
      <c r="B146" s="43"/>
      <c r="C146" s="41"/>
      <c r="D146" s="41"/>
      <c r="E146" s="39"/>
      <c r="F146" s="41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229" ht="15" x14ac:dyDescent="0.25">
      <c r="A147" s="45"/>
      <c r="B147" s="43"/>
      <c r="C147" s="41"/>
      <c r="D147" s="41"/>
      <c r="E147" s="50"/>
      <c r="F147" s="41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229" ht="15" x14ac:dyDescent="0.25">
      <c r="A148" s="46"/>
      <c r="B148" s="43"/>
      <c r="C148" s="41"/>
      <c r="D148" s="41"/>
      <c r="E148" s="34"/>
      <c r="F148" s="41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229" ht="15" x14ac:dyDescent="0.25">
      <c r="A149" s="45"/>
      <c r="B149" s="43"/>
      <c r="C149" s="41"/>
      <c r="D149" s="41"/>
      <c r="E149" s="33"/>
      <c r="F149" s="41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229" ht="15" x14ac:dyDescent="0.25">
      <c r="A150" s="45"/>
      <c r="B150" s="43"/>
      <c r="C150" s="41"/>
      <c r="D150" s="41"/>
      <c r="E150" s="34"/>
      <c r="F150" s="41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229" ht="15" x14ac:dyDescent="0.25">
      <c r="A151" s="47"/>
      <c r="B151" s="43"/>
      <c r="C151" s="41"/>
      <c r="D151" s="41"/>
      <c r="E151" s="50"/>
      <c r="F151" s="41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229" ht="15" x14ac:dyDescent="0.25">
      <c r="A152" s="45"/>
      <c r="B152" s="43"/>
      <c r="C152" s="41"/>
      <c r="D152" s="41"/>
      <c r="E152" s="34"/>
      <c r="F152" s="41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229" ht="15" x14ac:dyDescent="0.25">
      <c r="A153" s="45"/>
      <c r="B153" s="43"/>
      <c r="C153" s="41"/>
      <c r="D153" s="41"/>
      <c r="E153" s="34"/>
      <c r="F153" s="41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229" ht="15" x14ac:dyDescent="0.25">
      <c r="A154" s="45"/>
      <c r="B154" s="43"/>
      <c r="C154" s="41"/>
      <c r="D154" s="41"/>
      <c r="E154" s="34"/>
      <c r="F154" s="41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229" ht="15" x14ac:dyDescent="0.25">
      <c r="A155" s="45"/>
      <c r="B155" s="43"/>
      <c r="C155" s="41"/>
      <c r="D155" s="41"/>
      <c r="E155" s="34"/>
      <c r="F155" s="41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229" ht="15" x14ac:dyDescent="0.25">
      <c r="A156" s="45"/>
      <c r="B156" s="43"/>
      <c r="C156" s="41"/>
      <c r="D156" s="41"/>
      <c r="E156" s="34"/>
      <c r="F156" s="41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229" ht="15" x14ac:dyDescent="0.25">
      <c r="A157" s="45"/>
      <c r="B157" s="43"/>
      <c r="C157" s="41"/>
      <c r="D157" s="41"/>
      <c r="E157" s="34"/>
      <c r="F157" s="41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</row>
    <row r="158" spans="1:229" ht="15" x14ac:dyDescent="0.25">
      <c r="A158" s="45"/>
      <c r="B158" s="43"/>
      <c r="C158" s="41"/>
      <c r="D158" s="41"/>
      <c r="E158" s="34"/>
      <c r="F158" s="41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229" ht="15" x14ac:dyDescent="0.25">
      <c r="A159" s="45"/>
      <c r="B159" s="43"/>
      <c r="C159" s="41"/>
      <c r="D159" s="41"/>
      <c r="E159" s="34"/>
      <c r="F159" s="41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229" ht="15" x14ac:dyDescent="0.25">
      <c r="A160" s="45"/>
      <c r="B160" s="43"/>
      <c r="C160" s="41"/>
      <c r="D160" s="41"/>
      <c r="E160" s="34"/>
      <c r="F160" s="41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5" x14ac:dyDescent="0.25">
      <c r="A161" s="45"/>
      <c r="B161" s="43"/>
      <c r="C161" s="41"/>
      <c r="D161" s="41"/>
      <c r="E161" s="34"/>
      <c r="F161" s="41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5.75" x14ac:dyDescent="0.25">
      <c r="A162" s="54"/>
      <c r="B162" s="43"/>
      <c r="C162" s="37"/>
      <c r="D162" s="37"/>
      <c r="E162" s="51"/>
      <c r="F162" s="37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5" x14ac:dyDescent="0.25">
      <c r="A163" s="45"/>
      <c r="B163" s="43"/>
      <c r="C163" s="29"/>
      <c r="D163" s="29"/>
      <c r="E163" s="33"/>
      <c r="F163" s="29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5.75" x14ac:dyDescent="0.25">
      <c r="A164" s="49"/>
      <c r="B164" s="43"/>
      <c r="C164" s="37"/>
      <c r="D164" s="37"/>
      <c r="E164" s="51"/>
      <c r="F164" s="37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5" x14ac:dyDescent="0.25">
      <c r="A165" s="45"/>
      <c r="B165" s="43"/>
      <c r="C165" s="29"/>
      <c r="D165" s="29"/>
      <c r="E165" s="33"/>
      <c r="F165" s="29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x14ac:dyDescent="0.2">
      <c r="A166" s="55"/>
      <c r="B166" s="55"/>
      <c r="C166" s="55"/>
      <c r="D166" s="55"/>
      <c r="E166" s="55"/>
      <c r="F166" s="55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x14ac:dyDescent="0.2">
      <c r="A167" s="55"/>
      <c r="B167" s="55"/>
      <c r="C167" s="55"/>
      <c r="D167" s="55"/>
      <c r="E167" s="55"/>
      <c r="F167" s="55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x14ac:dyDescent="0.2">
      <c r="A168" s="55"/>
      <c r="B168" s="55"/>
      <c r="C168" s="55"/>
      <c r="D168" s="55"/>
      <c r="E168" s="55"/>
      <c r="F168" s="55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x14ac:dyDescent="0.2">
      <c r="A169" s="55"/>
      <c r="B169" s="55"/>
      <c r="C169" s="55"/>
      <c r="D169" s="55"/>
      <c r="E169" s="55"/>
      <c r="F169" s="55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x14ac:dyDescent="0.2">
      <c r="A170" s="55"/>
      <c r="B170" s="55"/>
      <c r="C170" s="55"/>
      <c r="D170" s="55"/>
      <c r="E170" s="55"/>
      <c r="F170" s="55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x14ac:dyDescent="0.2">
      <c r="A171" s="55"/>
      <c r="B171" s="55"/>
      <c r="C171" s="55"/>
      <c r="D171" s="55"/>
      <c r="E171" s="55"/>
      <c r="F171" s="55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x14ac:dyDescent="0.2">
      <c r="A172" s="55"/>
      <c r="B172" s="55"/>
      <c r="C172" s="55"/>
      <c r="D172" s="55"/>
      <c r="E172" s="55"/>
      <c r="F172" s="55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x14ac:dyDescent="0.2">
      <c r="A173" s="55"/>
      <c r="B173" s="55"/>
      <c r="C173" s="55"/>
      <c r="D173" s="55"/>
      <c r="E173" s="55"/>
      <c r="F173" s="55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x14ac:dyDescent="0.2">
      <c r="A174" s="55"/>
      <c r="B174" s="55"/>
      <c r="C174" s="55"/>
      <c r="D174" s="55"/>
      <c r="E174" s="55"/>
      <c r="F174" s="55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</row>
    <row r="243" spans="1:37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</row>
    <row r="244" spans="1:37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</row>
    <row r="245" spans="1:37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</row>
    <row r="246" spans="1:37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</row>
    <row r="247" spans="1:37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</row>
    <row r="248" spans="1:37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</row>
    <row r="249" spans="1:37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</row>
    <row r="250" spans="1:37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</row>
    <row r="251" spans="1:37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</row>
    <row r="252" spans="1:37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</row>
    <row r="253" spans="1:37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</row>
    <row r="254" spans="1:37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</row>
    <row r="255" spans="1:37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</row>
    <row r="256" spans="1:37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</row>
    <row r="257" spans="1:37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</row>
    <row r="258" spans="1:37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</row>
    <row r="259" spans="1:37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</row>
    <row r="260" spans="1:37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</row>
    <row r="261" spans="1:37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</row>
    <row r="262" spans="1:37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</row>
    <row r="263" spans="1:37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</row>
    <row r="264" spans="1:37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</row>
    <row r="265" spans="1:37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</row>
    <row r="266" spans="1:37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</row>
    <row r="267" spans="1:37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</row>
    <row r="268" spans="1:37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</row>
    <row r="269" spans="1:37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</row>
    <row r="270" spans="1:37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</row>
    <row r="271" spans="1:37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</row>
    <row r="272" spans="1:37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</row>
    <row r="273" spans="1:37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</row>
    <row r="274" spans="1:37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</row>
    <row r="275" spans="1:37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</row>
    <row r="276" spans="1:37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</row>
    <row r="277" spans="1:37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</row>
    <row r="278" spans="1:37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</row>
    <row r="279" spans="1:37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</row>
    <row r="280" spans="1:37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</row>
    <row r="281" spans="1:37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</row>
    <row r="282" spans="1:37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</row>
    <row r="283" spans="1:37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</row>
    <row r="284" spans="1:37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</row>
    <row r="285" spans="1:37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</row>
    <row r="286" spans="1:37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</row>
    <row r="287" spans="1:37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</row>
    <row r="288" spans="1:37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</row>
    <row r="289" spans="1:37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</row>
    <row r="290" spans="1:37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</row>
    <row r="291" spans="1:37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</row>
    <row r="292" spans="1:37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</row>
    <row r="293" spans="1:37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</row>
    <row r="294" spans="1:37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</row>
    <row r="295" spans="1:37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</row>
    <row r="296" spans="1:37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</row>
    <row r="297" spans="1:37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</row>
    <row r="299" spans="1:37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</row>
    <row r="300" spans="1:37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</row>
    <row r="301" spans="1:37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</row>
    <row r="303" spans="1:37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</row>
    <row r="305" spans="1:37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</row>
    <row r="306" spans="1:37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</row>
    <row r="307" spans="1:37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</row>
    <row r="308" spans="1:37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</row>
    <row r="309" spans="1:37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</row>
    <row r="310" spans="1:37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</row>
    <row r="312" spans="1:37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</row>
    <row r="313" spans="1:37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</row>
    <row r="314" spans="1:37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</row>
    <row r="315" spans="1:37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</row>
    <row r="317" spans="1:37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</row>
    <row r="318" spans="1:37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</row>
    <row r="319" spans="1:37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</row>
    <row r="320" spans="1:37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</row>
    <row r="321" spans="1:37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</row>
    <row r="322" spans="1:37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</row>
    <row r="324" spans="1:37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</row>
    <row r="325" spans="1:37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</row>
    <row r="326" spans="1:37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</row>
    <row r="327" spans="1:37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</row>
    <row r="328" spans="1:37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</row>
    <row r="329" spans="1:37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</row>
    <row r="330" spans="1:37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</row>
    <row r="331" spans="1:37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</row>
    <row r="332" spans="1:37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</row>
    <row r="334" spans="1:37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</row>
    <row r="335" spans="1:37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</row>
    <row r="336" spans="1:37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</row>
    <row r="337" spans="1:37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</row>
    <row r="338" spans="1:37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</row>
    <row r="339" spans="1:37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</row>
    <row r="340" spans="1:37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</row>
    <row r="341" spans="1:37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</row>
    <row r="342" spans="1:37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</row>
    <row r="343" spans="1:37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</row>
    <row r="344" spans="1:37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</row>
    <row r="345" spans="1:37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</row>
    <row r="346" spans="1:37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</row>
    <row r="347" spans="1:37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</row>
    <row r="348" spans="1:37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</row>
    <row r="349" spans="1:37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</row>
    <row r="350" spans="1:37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</row>
    <row r="351" spans="1:37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</row>
    <row r="352" spans="1:37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</row>
    <row r="353" spans="1:37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</row>
    <row r="354" spans="1:37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</row>
    <row r="355" spans="1:37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</row>
    <row r="356" spans="1:37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</row>
    <row r="357" spans="1:37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</row>
    <row r="358" spans="1:37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</row>
    <row r="359" spans="1:37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</row>
    <row r="360" spans="1:37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</row>
    <row r="361" spans="1:37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</row>
    <row r="362" spans="1:37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</row>
    <row r="363" spans="1:37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</row>
    <row r="364" spans="1:37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</row>
    <row r="365" spans="1:37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</row>
    <row r="366" spans="1:37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</row>
    <row r="367" spans="1:37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</row>
    <row r="368" spans="1:37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</row>
    <row r="369" spans="1:37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</row>
    <row r="370" spans="1:37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</row>
    <row r="371" spans="1:37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</row>
    <row r="372" spans="1:37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</row>
    <row r="373" spans="1:37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</row>
    <row r="374" spans="1:37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</row>
    <row r="375" spans="1:37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</row>
    <row r="376" spans="1:37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</row>
    <row r="377" spans="1:37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</row>
    <row r="378" spans="1:37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</row>
    <row r="379" spans="1:37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</row>
    <row r="380" spans="1:37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</row>
    <row r="381" spans="1:37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</row>
    <row r="382" spans="1:37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</row>
    <row r="383" spans="1:37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</row>
    <row r="384" spans="1:37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</row>
    <row r="385" spans="1:37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</row>
    <row r="386" spans="1:37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</row>
    <row r="387" spans="1:37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</row>
    <row r="388" spans="1:37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</row>
    <row r="389" spans="1:37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</row>
    <row r="390" spans="1:37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</row>
    <row r="391" spans="1:37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</row>
    <row r="392" spans="1:37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</row>
    <row r="393" spans="1:37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</row>
    <row r="394" spans="1:37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</row>
    <row r="395" spans="1:37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</row>
    <row r="396" spans="1:37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</row>
    <row r="397" spans="1:37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</row>
    <row r="398" spans="1:37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</row>
    <row r="399" spans="1:37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</row>
    <row r="400" spans="1:37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</row>
    <row r="401" spans="1:37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</row>
    <row r="402" spans="1:37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</row>
    <row r="403" spans="1:37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</row>
    <row r="404" spans="1:37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</row>
    <row r="405" spans="1:37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</row>
    <row r="406" spans="1:37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</row>
    <row r="407" spans="1:37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</row>
    <row r="408" spans="1:37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</row>
    <row r="409" spans="1:37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</row>
    <row r="410" spans="1:37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</row>
    <row r="411" spans="1:37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</row>
    <row r="412" spans="1:37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</row>
    <row r="413" spans="1:37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</row>
    <row r="414" spans="1:37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</row>
    <row r="415" spans="1:37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</row>
    <row r="416" spans="1:37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</row>
    <row r="417" spans="1:37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</row>
    <row r="418" spans="1:37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</row>
    <row r="419" spans="1:37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</row>
    <row r="420" spans="1:37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</row>
    <row r="421" spans="1:37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</row>
    <row r="422" spans="1:37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</row>
    <row r="423" spans="1:37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</row>
    <row r="424" spans="1:37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</row>
    <row r="425" spans="1:37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</row>
    <row r="426" spans="1:37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</row>
    <row r="427" spans="1:37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</row>
    <row r="428" spans="1:37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</row>
    <row r="429" spans="1:37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</row>
    <row r="430" spans="1:37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</row>
    <row r="431" spans="1:37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</row>
    <row r="432" spans="1:37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</row>
    <row r="433" spans="1:37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</row>
    <row r="434" spans="1:37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</row>
    <row r="435" spans="1:37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</row>
    <row r="436" spans="1:37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</row>
    <row r="437" spans="1:37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</row>
    <row r="438" spans="1:37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</row>
    <row r="439" spans="1:37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</row>
    <row r="440" spans="1:37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</row>
    <row r="441" spans="1:37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</row>
    <row r="442" spans="1:37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</row>
    <row r="443" spans="1:37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</row>
    <row r="444" spans="1:37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</row>
    <row r="445" spans="1:37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</row>
    <row r="446" spans="1:37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</row>
    <row r="447" spans="1:37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</row>
    <row r="448" spans="1:37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</row>
    <row r="449" spans="1:37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</row>
    <row r="450" spans="1:37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</row>
    <row r="451" spans="1:37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</row>
    <row r="452" spans="1:37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</row>
    <row r="453" spans="1:37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</row>
    <row r="454" spans="1:37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</row>
    <row r="455" spans="1:37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</row>
    <row r="456" spans="1:37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</row>
    <row r="457" spans="1:37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</row>
    <row r="458" spans="1:37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</row>
    <row r="459" spans="1:37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</row>
    <row r="460" spans="1:37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</row>
    <row r="461" spans="1:37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</row>
    <row r="462" spans="1:37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</row>
    <row r="463" spans="1:37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</row>
    <row r="464" spans="1:37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</row>
    <row r="465" spans="1:37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</row>
    <row r="466" spans="1:37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</row>
    <row r="467" spans="1:37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</row>
    <row r="468" spans="1:37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</row>
    <row r="469" spans="1:37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</row>
    <row r="470" spans="1:37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</row>
    <row r="471" spans="1:37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</row>
    <row r="472" spans="1:37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</row>
    <row r="473" spans="1:37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</row>
    <row r="474" spans="1:37" x14ac:dyDescent="0.2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</row>
    <row r="475" spans="1:37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</row>
    <row r="476" spans="1:37" x14ac:dyDescent="0.2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</row>
    <row r="477" spans="1:37" x14ac:dyDescent="0.2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</row>
    <row r="478" spans="1:37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</row>
    <row r="479" spans="1:37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</row>
    <row r="480" spans="1:37" x14ac:dyDescent="0.2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</row>
    <row r="481" spans="1:37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</row>
    <row r="482" spans="1:37" x14ac:dyDescent="0.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</row>
    <row r="483" spans="1:37" x14ac:dyDescent="0.2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</row>
    <row r="484" spans="1:37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</row>
    <row r="485" spans="1:37" x14ac:dyDescent="0.2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</row>
    <row r="486" spans="1:37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</row>
    <row r="487" spans="1:37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</row>
    <row r="488" spans="1:37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</row>
    <row r="489" spans="1:37" x14ac:dyDescent="0.2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</row>
    <row r="490" spans="1:37" x14ac:dyDescent="0.2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</row>
    <row r="491" spans="1:37" x14ac:dyDescent="0.2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</row>
    <row r="492" spans="1:37" x14ac:dyDescent="0.2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</row>
    <row r="493" spans="1:37" x14ac:dyDescent="0.2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</row>
    <row r="494" spans="1:37" x14ac:dyDescent="0.2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</row>
    <row r="495" spans="1:37" x14ac:dyDescent="0.2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</row>
    <row r="496" spans="1:37" x14ac:dyDescent="0.2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</row>
    <row r="497" spans="1:37" x14ac:dyDescent="0.2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</row>
    <row r="498" spans="1:37" x14ac:dyDescent="0.2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</row>
    <row r="499" spans="1:37" x14ac:dyDescent="0.2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</row>
    <row r="500" spans="1:37" x14ac:dyDescent="0.2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</row>
    <row r="501" spans="1:37" x14ac:dyDescent="0.2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</row>
    <row r="502" spans="1:37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</row>
    <row r="503" spans="1:37" x14ac:dyDescent="0.2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</row>
    <row r="504" spans="1:37" x14ac:dyDescent="0.2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</row>
    <row r="505" spans="1:37" x14ac:dyDescent="0.2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</row>
    <row r="506" spans="1:37" x14ac:dyDescent="0.2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</row>
    <row r="507" spans="1:37" x14ac:dyDescent="0.2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</row>
    <row r="508" spans="1:37" x14ac:dyDescent="0.2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</row>
    <row r="509" spans="1:37" x14ac:dyDescent="0.2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</row>
    <row r="510" spans="1:37" x14ac:dyDescent="0.2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</row>
    <row r="511" spans="1:37" x14ac:dyDescent="0.2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</row>
    <row r="512" spans="1:37" x14ac:dyDescent="0.2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</row>
    <row r="513" spans="1:37" x14ac:dyDescent="0.2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</row>
    <row r="514" spans="1:37" x14ac:dyDescent="0.2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</row>
    <row r="515" spans="1:37" x14ac:dyDescent="0.2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</row>
    <row r="516" spans="1:37" x14ac:dyDescent="0.2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</row>
    <row r="517" spans="1:37" x14ac:dyDescent="0.2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</row>
    <row r="518" spans="1:37" x14ac:dyDescent="0.2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</row>
    <row r="519" spans="1:37" x14ac:dyDescent="0.2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</row>
    <row r="520" spans="1:37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</row>
    <row r="521" spans="1:37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</row>
    <row r="522" spans="1:37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</row>
    <row r="523" spans="1:37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</row>
    <row r="524" spans="1:37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</row>
    <row r="525" spans="1:37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</row>
    <row r="526" spans="1:37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</row>
    <row r="527" spans="1:37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</row>
    <row r="528" spans="1:37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</row>
    <row r="529" spans="1:37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</row>
    <row r="530" spans="1:37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</row>
    <row r="531" spans="1:37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</row>
    <row r="532" spans="1:37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</row>
    <row r="533" spans="1:37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</row>
    <row r="534" spans="1:37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</row>
    <row r="535" spans="1:37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</row>
    <row r="536" spans="1:37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</row>
    <row r="537" spans="1:37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</row>
    <row r="538" spans="1:37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</row>
    <row r="539" spans="1:37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</row>
    <row r="540" spans="1:37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</row>
    <row r="541" spans="1:37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</row>
    <row r="542" spans="1:37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</row>
    <row r="543" spans="1:37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</row>
    <row r="544" spans="1:37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</row>
    <row r="545" spans="1:37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</row>
    <row r="546" spans="1:37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</row>
    <row r="547" spans="1:37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</row>
    <row r="548" spans="1:37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</row>
    <row r="549" spans="1:37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</row>
    <row r="550" spans="1:37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</row>
    <row r="551" spans="1:37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</row>
    <row r="552" spans="1:37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</row>
    <row r="553" spans="1:37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</row>
    <row r="554" spans="1:37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</row>
    <row r="555" spans="1:37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</row>
    <row r="556" spans="1:37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</row>
    <row r="557" spans="1:37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</row>
    <row r="558" spans="1:37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</row>
    <row r="559" spans="1:37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</row>
    <row r="560" spans="1:37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</row>
    <row r="561" spans="1:37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</row>
    <row r="562" spans="1:37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</row>
    <row r="563" spans="1:37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</row>
    <row r="564" spans="1:37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</row>
    <row r="565" spans="1:37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</row>
    <row r="566" spans="1:37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</row>
    <row r="567" spans="1:37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</row>
    <row r="568" spans="1:37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</row>
    <row r="569" spans="1:37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</row>
    <row r="570" spans="1:37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</row>
    <row r="571" spans="1:37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</row>
    <row r="572" spans="1:37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</row>
    <row r="573" spans="1:37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</row>
    <row r="574" spans="1:37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</row>
    <row r="575" spans="1:37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</row>
    <row r="576" spans="1:37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</row>
    <row r="577" spans="1:37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</row>
    <row r="578" spans="1:37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</row>
    <row r="579" spans="1:37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</row>
    <row r="580" spans="1:37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</row>
    <row r="581" spans="1:37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</row>
    <row r="582" spans="1:37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</row>
    <row r="583" spans="1:37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</row>
    <row r="584" spans="1:37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</row>
    <row r="585" spans="1:37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</row>
    <row r="586" spans="1:37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</row>
    <row r="587" spans="1:37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</row>
    <row r="588" spans="1:37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</row>
    <row r="589" spans="1:37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</row>
    <row r="590" spans="1:37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</row>
    <row r="591" spans="1:37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</row>
    <row r="592" spans="1:37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</row>
    <row r="593" spans="1:37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</row>
    <row r="594" spans="1:37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</row>
    <row r="595" spans="1:37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</row>
    <row r="596" spans="1:37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</row>
    <row r="597" spans="1:37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</row>
    <row r="598" spans="1:37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</row>
    <row r="599" spans="1:37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</row>
    <row r="600" spans="1:37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</row>
    <row r="601" spans="1:37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</row>
    <row r="602" spans="1:37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</row>
    <row r="603" spans="1:37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</row>
    <row r="604" spans="1:37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</row>
    <row r="605" spans="1:37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</row>
    <row r="606" spans="1:37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</row>
    <row r="607" spans="1:37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</row>
    <row r="608" spans="1:37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</row>
    <row r="609" spans="1:37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</row>
    <row r="610" spans="1:37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</row>
    <row r="611" spans="1:37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</row>
    <row r="612" spans="1:37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</row>
    <row r="613" spans="1:37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</row>
    <row r="614" spans="1:37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</row>
    <row r="615" spans="1:37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</row>
    <row r="616" spans="1:37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</row>
    <row r="617" spans="1:37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</row>
    <row r="618" spans="1:37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</row>
    <row r="619" spans="1:37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</row>
    <row r="620" spans="1:37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</row>
    <row r="621" spans="1:37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</row>
    <row r="622" spans="1:37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</row>
    <row r="623" spans="1:37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</row>
    <row r="624" spans="1:37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</row>
    <row r="625" spans="1:37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</row>
    <row r="626" spans="1:37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</row>
    <row r="627" spans="1:37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</row>
    <row r="628" spans="1:37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</row>
    <row r="629" spans="1:37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</row>
    <row r="630" spans="1:37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</row>
    <row r="631" spans="1:37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</row>
    <row r="632" spans="1:37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</row>
    <row r="633" spans="1:37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</row>
    <row r="634" spans="1:37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</row>
    <row r="635" spans="1:37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</row>
    <row r="636" spans="1:37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</row>
    <row r="637" spans="1:37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</row>
    <row r="638" spans="1:37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</row>
    <row r="639" spans="1:37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</row>
    <row r="640" spans="1:37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</row>
    <row r="641" spans="1:37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</row>
    <row r="642" spans="1:37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</row>
    <row r="643" spans="1:37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</row>
    <row r="644" spans="1:37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</row>
    <row r="645" spans="1:37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</row>
    <row r="646" spans="1:37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</row>
    <row r="647" spans="1:37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</row>
    <row r="648" spans="1:37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</row>
    <row r="649" spans="1:37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</row>
    <row r="650" spans="1:37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</row>
    <row r="651" spans="1:37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</row>
    <row r="652" spans="1:37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</row>
    <row r="653" spans="1:37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</row>
    <row r="654" spans="1:37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</row>
    <row r="655" spans="1:37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</row>
    <row r="656" spans="1:37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</row>
    <row r="657" spans="1:37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</row>
    <row r="658" spans="1:37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</row>
    <row r="659" spans="1:37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</row>
    <row r="660" spans="1:37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</row>
    <row r="661" spans="1:37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</row>
    <row r="662" spans="1:37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</row>
    <row r="663" spans="1:37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</row>
    <row r="664" spans="1:37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</row>
    <row r="665" spans="1:37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</row>
    <row r="666" spans="1:37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</row>
    <row r="667" spans="1:37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</row>
    <row r="668" spans="1:37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</row>
    <row r="669" spans="1:37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</row>
    <row r="670" spans="1:37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</row>
    <row r="671" spans="1:37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</row>
    <row r="672" spans="1:37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</row>
    <row r="673" spans="1:37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</row>
    <row r="674" spans="1:37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</row>
    <row r="675" spans="1:37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</row>
    <row r="676" spans="1:37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</row>
    <row r="677" spans="1:37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</row>
    <row r="678" spans="1:37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</row>
    <row r="679" spans="1:37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</row>
    <row r="680" spans="1:37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</row>
    <row r="681" spans="1:37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</row>
    <row r="682" spans="1:37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</row>
    <row r="683" spans="1:37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</row>
    <row r="684" spans="1:37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</row>
    <row r="685" spans="1:37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</row>
    <row r="686" spans="1:37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</row>
    <row r="687" spans="1:37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</row>
    <row r="688" spans="1:37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</row>
    <row r="689" spans="1:37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</row>
    <row r="690" spans="1:37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</row>
    <row r="691" spans="1:37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</row>
    <row r="692" spans="1:37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</row>
    <row r="693" spans="1:37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</row>
    <row r="694" spans="1:37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</row>
    <row r="695" spans="1:37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</row>
    <row r="696" spans="1:37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</row>
    <row r="697" spans="1:37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</row>
    <row r="698" spans="1:37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</row>
    <row r="699" spans="1:37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</row>
    <row r="700" spans="1:37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</row>
    <row r="701" spans="1:37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</row>
    <row r="702" spans="1:37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</row>
    <row r="703" spans="1:37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</row>
    <row r="704" spans="1:37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</row>
    <row r="705" spans="1:37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</row>
    <row r="706" spans="1:37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</row>
    <row r="707" spans="1:37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</row>
    <row r="708" spans="1:37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</row>
    <row r="709" spans="1:37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</row>
    <row r="710" spans="1:37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</row>
    <row r="711" spans="1:37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</row>
    <row r="712" spans="1:37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</row>
    <row r="713" spans="1:37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</row>
    <row r="714" spans="1:37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</row>
    <row r="715" spans="1:37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</row>
    <row r="716" spans="1:37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</row>
    <row r="717" spans="1:37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</row>
    <row r="718" spans="1:37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</row>
    <row r="719" spans="1:37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</row>
    <row r="720" spans="1:37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</row>
    <row r="721" spans="1:37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</row>
    <row r="722" spans="1:37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</row>
    <row r="723" spans="1:37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</row>
    <row r="724" spans="1:37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</row>
    <row r="725" spans="1:37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</row>
    <row r="726" spans="1:37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</row>
    <row r="727" spans="1:37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</row>
    <row r="728" spans="1:37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</row>
    <row r="729" spans="1:37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</row>
    <row r="730" spans="1:37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</row>
    <row r="731" spans="1:37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</row>
    <row r="732" spans="1:37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</row>
    <row r="733" spans="1:37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</row>
    <row r="734" spans="1:37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</row>
    <row r="735" spans="1:37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</row>
    <row r="736" spans="1:37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</row>
    <row r="737" spans="1:37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</row>
    <row r="738" spans="1:37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</row>
    <row r="739" spans="1:37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</row>
    <row r="740" spans="1:37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</row>
    <row r="741" spans="1:37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</row>
    <row r="742" spans="1:37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</row>
    <row r="743" spans="1:37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</row>
    <row r="744" spans="1:37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</row>
    <row r="745" spans="1:37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</row>
    <row r="746" spans="1:37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</row>
    <row r="747" spans="1:37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</row>
    <row r="748" spans="1:37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</row>
    <row r="749" spans="1:37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</row>
    <row r="750" spans="1:37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</row>
    <row r="751" spans="1:37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</row>
    <row r="752" spans="1:37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</row>
    <row r="753" spans="1:37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</row>
    <row r="754" spans="1:37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</row>
    <row r="755" spans="1:37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</row>
    <row r="756" spans="1:37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</row>
    <row r="757" spans="1:37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</row>
    <row r="758" spans="1:37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</row>
    <row r="759" spans="1:37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</row>
    <row r="760" spans="1:37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</row>
    <row r="761" spans="1:37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</row>
    <row r="762" spans="1:37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</row>
    <row r="763" spans="1:37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</row>
    <row r="764" spans="1:37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</row>
    <row r="765" spans="1:37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</row>
    <row r="766" spans="1:37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</row>
    <row r="767" spans="1:37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</row>
    <row r="768" spans="1:37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</row>
    <row r="769" spans="1:37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</row>
    <row r="770" spans="1:37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</row>
    <row r="771" spans="1:37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</row>
    <row r="772" spans="1:37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</row>
    <row r="773" spans="1:37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</row>
    <row r="774" spans="1:37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</row>
    <row r="775" spans="1:37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</row>
    <row r="776" spans="1:37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</row>
    <row r="777" spans="1:37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</row>
    <row r="778" spans="1:37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</row>
    <row r="779" spans="1:37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</row>
    <row r="780" spans="1:37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</row>
    <row r="781" spans="1:37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</row>
    <row r="782" spans="1:37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</row>
    <row r="783" spans="1:37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</row>
    <row r="784" spans="1:37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</row>
    <row r="785" spans="1:37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</row>
    <row r="786" spans="1:37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</row>
    <row r="787" spans="1:37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</row>
    <row r="788" spans="1:37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</row>
    <row r="789" spans="1:37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</row>
    <row r="790" spans="1:37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</row>
    <row r="791" spans="1:37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</row>
    <row r="792" spans="1:37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</row>
    <row r="793" spans="1:37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</row>
    <row r="794" spans="1:37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</row>
    <row r="795" spans="1:37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</row>
    <row r="796" spans="1:37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</row>
    <row r="797" spans="1:37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</row>
    <row r="798" spans="1:37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</row>
    <row r="799" spans="1:37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</row>
    <row r="800" spans="1:37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</row>
    <row r="801" spans="1:37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</row>
    <row r="802" spans="1:37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</row>
    <row r="803" spans="1:37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</row>
    <row r="804" spans="1:37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</row>
    <row r="805" spans="1:37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</row>
    <row r="806" spans="1:37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</row>
    <row r="807" spans="1:37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</row>
    <row r="808" spans="1:37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</row>
    <row r="809" spans="1:37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</row>
    <row r="810" spans="1:37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</row>
    <row r="811" spans="1:37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</row>
    <row r="812" spans="1:37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</row>
    <row r="813" spans="1:37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</row>
    <row r="814" spans="1:37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</row>
    <row r="815" spans="1:37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</row>
    <row r="816" spans="1:37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</row>
    <row r="817" spans="1:37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</row>
    <row r="818" spans="1:37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</row>
    <row r="819" spans="1:37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</row>
    <row r="820" spans="1:37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</row>
    <row r="821" spans="1:37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</row>
    <row r="822" spans="1:37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</row>
    <row r="823" spans="1:37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</row>
    <row r="824" spans="1:37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</row>
    <row r="825" spans="1:37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</row>
    <row r="826" spans="1:37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</row>
    <row r="827" spans="1:37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</row>
    <row r="828" spans="1:37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</row>
    <row r="829" spans="1:37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</row>
    <row r="830" spans="1:37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</row>
    <row r="831" spans="1:37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</row>
    <row r="832" spans="1:37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</row>
    <row r="833" spans="1:37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</row>
    <row r="834" spans="1:37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</row>
    <row r="835" spans="1:37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</row>
    <row r="836" spans="1:37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</row>
    <row r="837" spans="1:37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</row>
    <row r="838" spans="1:37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</row>
    <row r="839" spans="1:37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</row>
    <row r="840" spans="1:37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</row>
    <row r="841" spans="1:37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</row>
    <row r="842" spans="1:37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</row>
    <row r="843" spans="1:37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</row>
    <row r="844" spans="1:37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</row>
    <row r="845" spans="1:37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</row>
    <row r="846" spans="1:37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</row>
    <row r="847" spans="1:37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</row>
    <row r="848" spans="1:37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</row>
    <row r="849" spans="1:37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</row>
    <row r="850" spans="1:37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</row>
    <row r="851" spans="1:37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</row>
    <row r="852" spans="1:37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</row>
    <row r="853" spans="1:37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</row>
    <row r="854" spans="1:37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</row>
    <row r="855" spans="1:37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</row>
    <row r="856" spans="1:37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</row>
    <row r="857" spans="1:37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</row>
    <row r="858" spans="1:37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</row>
    <row r="859" spans="1:37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</row>
    <row r="860" spans="1:37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</row>
    <row r="861" spans="1:37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</row>
    <row r="862" spans="1:37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</row>
    <row r="863" spans="1:37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</row>
    <row r="864" spans="1:37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</row>
    <row r="865" spans="1:37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</row>
    <row r="866" spans="1:37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</row>
    <row r="867" spans="1:37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</row>
    <row r="868" spans="1:37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</row>
    <row r="869" spans="1:37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</row>
    <row r="870" spans="1:37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</row>
    <row r="871" spans="1:37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</row>
    <row r="872" spans="1:37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</row>
    <row r="873" spans="1:37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</row>
    <row r="874" spans="1:37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</row>
    <row r="875" spans="1:37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</row>
    <row r="876" spans="1:37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</row>
    <row r="877" spans="1:37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</row>
    <row r="878" spans="1:37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</row>
    <row r="879" spans="1:37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</row>
    <row r="880" spans="1:37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</row>
    <row r="881" spans="1:37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</row>
    <row r="882" spans="1:37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</row>
    <row r="883" spans="1:37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</row>
    <row r="884" spans="1:37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</row>
    <row r="885" spans="1:37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</row>
    <row r="886" spans="1:37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</row>
    <row r="887" spans="1:37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</row>
    <row r="888" spans="1:37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</row>
    <row r="889" spans="1:37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</row>
    <row r="890" spans="1:37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</row>
    <row r="891" spans="1:37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</row>
    <row r="892" spans="1:37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</row>
    <row r="893" spans="1:37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</row>
    <row r="894" spans="1:37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</row>
    <row r="895" spans="1:37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</row>
    <row r="896" spans="1:37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</row>
    <row r="897" spans="1:37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</row>
    <row r="898" spans="1:37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</row>
    <row r="899" spans="1:37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</row>
    <row r="900" spans="1:37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</row>
    <row r="901" spans="1:37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</row>
    <row r="902" spans="1:37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</row>
    <row r="903" spans="1:37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</row>
    <row r="904" spans="1:37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</row>
    <row r="905" spans="1:37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</row>
    <row r="906" spans="1:37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</row>
    <row r="907" spans="1:37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</row>
    <row r="908" spans="1:37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</row>
    <row r="909" spans="1:37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</row>
    <row r="910" spans="1:37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</row>
    <row r="911" spans="1:37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</row>
    <row r="912" spans="1:37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</row>
    <row r="913" spans="1:37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</row>
    <row r="914" spans="1:37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</row>
    <row r="915" spans="1:37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</row>
    <row r="916" spans="1:37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</row>
    <row r="917" spans="1:37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</row>
    <row r="918" spans="1:37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</row>
    <row r="919" spans="1:37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</row>
    <row r="920" spans="1:37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</row>
    <row r="921" spans="1:37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</row>
    <row r="922" spans="1:37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</row>
    <row r="923" spans="1:37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</row>
    <row r="924" spans="1:37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</row>
    <row r="925" spans="1:37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</row>
    <row r="926" spans="1:37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</row>
    <row r="927" spans="1:37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</row>
    <row r="928" spans="1:37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</row>
    <row r="929" spans="1:37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</row>
    <row r="930" spans="1:37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</row>
    <row r="931" spans="1:37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</row>
    <row r="932" spans="1:37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</row>
    <row r="933" spans="1:37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</row>
    <row r="934" spans="1:37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</row>
    <row r="935" spans="1:37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</row>
    <row r="936" spans="1:37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</row>
    <row r="937" spans="1:37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</row>
    <row r="938" spans="1:37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</row>
    <row r="939" spans="1:37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</row>
    <row r="940" spans="1:37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</row>
    <row r="941" spans="1:37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</row>
    <row r="942" spans="1:37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</row>
    <row r="943" spans="1:37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</row>
    <row r="944" spans="1:37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</row>
    <row r="945" spans="1:37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</row>
    <row r="946" spans="1:37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</row>
    <row r="947" spans="1:37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</row>
    <row r="948" spans="1:37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</row>
    <row r="949" spans="1:37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</row>
    <row r="950" spans="1:37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</row>
    <row r="951" spans="1:37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</row>
    <row r="952" spans="1:37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</row>
    <row r="953" spans="1:37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</row>
    <row r="954" spans="1:37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</row>
    <row r="955" spans="1:37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</row>
    <row r="956" spans="1:37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</row>
    <row r="957" spans="1:37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</row>
    <row r="958" spans="1:37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</row>
    <row r="959" spans="1:37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</row>
  </sheetData>
  <mergeCells count="11">
    <mergeCell ref="C1:F1"/>
    <mergeCell ref="C2:F2"/>
    <mergeCell ref="D3:E3"/>
    <mergeCell ref="A4:F4"/>
    <mergeCell ref="A6:A8"/>
    <mergeCell ref="B6:B8"/>
    <mergeCell ref="C6:D6"/>
    <mergeCell ref="E6:E8"/>
    <mergeCell ref="F6:F8"/>
    <mergeCell ref="C7:C8"/>
    <mergeCell ref="D7:D8"/>
  </mergeCells>
  <pageMargins left="1.1811023622047245" right="0.59055118110236227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2023-01-30T00:27:43Z</cp:lastPrinted>
  <dcterms:created xsi:type="dcterms:W3CDTF">2020-12-04T04:46:55Z</dcterms:created>
  <dcterms:modified xsi:type="dcterms:W3CDTF">2023-02-08T06:14:37Z</dcterms:modified>
</cp:coreProperties>
</file>