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896ED62-2E24-4005-B1E3-51509BE87452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5" sheetId="1" r:id="rId1"/>
  </sheets>
  <externalReferences>
    <externalReference r:id="rId2"/>
    <externalReference r:id="rId3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5" i="1" l="1"/>
  <c r="E324" i="1" s="1"/>
  <c r="E322" i="1"/>
  <c r="E321" i="1" s="1"/>
  <c r="E253" i="1" l="1"/>
  <c r="E252" i="1" s="1"/>
  <c r="E243" i="1"/>
  <c r="E242" i="1" s="1"/>
  <c r="E246" i="1"/>
  <c r="E245" i="1" s="1"/>
  <c r="E239" i="1"/>
  <c r="E238" i="1" s="1"/>
  <c r="E229" i="1"/>
  <c r="E228" i="1" s="1"/>
  <c r="E241" i="1" l="1"/>
  <c r="E359" i="1" l="1"/>
  <c r="E358" i="1" s="1"/>
  <c r="E356" i="1"/>
  <c r="E355" i="1" s="1"/>
  <c r="E567" i="1" l="1"/>
  <c r="E566" i="1" s="1"/>
  <c r="E565" i="1" s="1"/>
  <c r="E564" i="1"/>
  <c r="E563" i="1" s="1"/>
  <c r="E560" i="1"/>
  <c r="E559" i="1" s="1"/>
  <c r="E558" i="1"/>
  <c r="E557" i="1" s="1"/>
  <c r="E556" i="1"/>
  <c r="E555" i="1" s="1"/>
  <c r="E553" i="1"/>
  <c r="E552" i="1" s="1"/>
  <c r="E551" i="1"/>
  <c r="E550" i="1" s="1"/>
  <c r="E549" i="1"/>
  <c r="E548" i="1" s="1"/>
  <c r="E547" i="1"/>
  <c r="E546" i="1" s="1"/>
  <c r="E544" i="1"/>
  <c r="E543" i="1" s="1"/>
  <c r="E542" i="1"/>
  <c r="E541" i="1" s="1"/>
  <c r="E539" i="1"/>
  <c r="E538" i="1" s="1"/>
  <c r="E537" i="1" s="1"/>
  <c r="E536" i="1"/>
  <c r="E535" i="1" s="1"/>
  <c r="E534" i="1"/>
  <c r="E533" i="1" s="1"/>
  <c r="E530" i="1"/>
  <c r="E529" i="1" s="1"/>
  <c r="E528" i="1"/>
  <c r="E527" i="1" s="1"/>
  <c r="E526" i="1"/>
  <c r="E525" i="1" s="1"/>
  <c r="E523" i="1"/>
  <c r="E522" i="1" s="1"/>
  <c r="E521" i="1"/>
  <c r="E520" i="1" s="1"/>
  <c r="E518" i="1"/>
  <c r="E517" i="1" s="1"/>
  <c r="E516" i="1"/>
  <c r="E515" i="1" s="1"/>
  <c r="E513" i="1"/>
  <c r="E512" i="1" s="1"/>
  <c r="E511" i="1"/>
  <c r="E510" i="1" s="1"/>
  <c r="E508" i="1"/>
  <c r="E507" i="1" s="1"/>
  <c r="E506" i="1"/>
  <c r="E505" i="1" s="1"/>
  <c r="E502" i="1"/>
  <c r="E501" i="1" s="1"/>
  <c r="E500" i="1" s="1"/>
  <c r="E499" i="1"/>
  <c r="E498" i="1" s="1"/>
  <c r="E497" i="1" s="1"/>
  <c r="E496" i="1"/>
  <c r="E495" i="1" s="1"/>
  <c r="E494" i="1"/>
  <c r="E493" i="1" s="1"/>
  <c r="E492" i="1"/>
  <c r="E491" i="1" s="1"/>
  <c r="E490" i="1"/>
  <c r="E489" i="1" s="1"/>
  <c r="E487" i="1"/>
  <c r="E486" i="1" s="1"/>
  <c r="E485" i="1"/>
  <c r="E484" i="1" s="1"/>
  <c r="E483" i="1"/>
  <c r="E482" i="1" s="1"/>
  <c r="E481" i="1"/>
  <c r="E480" i="1" s="1"/>
  <c r="E478" i="1"/>
  <c r="E477" i="1" s="1"/>
  <c r="E476" i="1" s="1"/>
  <c r="E475" i="1"/>
  <c r="E474" i="1" s="1"/>
  <c r="E473" i="1" s="1"/>
  <c r="E472" i="1"/>
  <c r="E471" i="1" s="1"/>
  <c r="E470" i="1"/>
  <c r="E469" i="1" s="1"/>
  <c r="E468" i="1"/>
  <c r="E467" i="1" s="1"/>
  <c r="E466" i="1"/>
  <c r="E465" i="1" s="1"/>
  <c r="E463" i="1"/>
  <c r="E462" i="1" s="1"/>
  <c r="E461" i="1"/>
  <c r="E460" i="1" s="1"/>
  <c r="E459" i="1"/>
  <c r="E458" i="1" s="1"/>
  <c r="E456" i="1"/>
  <c r="E455" i="1" s="1"/>
  <c r="E452" i="1"/>
  <c r="E451" i="1" s="1"/>
  <c r="E450" i="1"/>
  <c r="E449" i="1" s="1"/>
  <c r="E448" i="1"/>
  <c r="E447" i="1" s="1"/>
  <c r="E446" i="1"/>
  <c r="E445" i="1" s="1"/>
  <c r="E443" i="1"/>
  <c r="E442" i="1" s="1"/>
  <c r="E441" i="1" s="1"/>
  <c r="E440" i="1"/>
  <c r="E439" i="1" s="1"/>
  <c r="E438" i="1" s="1"/>
  <c r="E437" i="1"/>
  <c r="E436" i="1" s="1"/>
  <c r="E434" i="1"/>
  <c r="E433" i="1" s="1"/>
  <c r="E432" i="1" s="1"/>
  <c r="E429" i="1"/>
  <c r="E428" i="1" s="1"/>
  <c r="E424" i="1"/>
  <c r="E423" i="1" s="1"/>
  <c r="E421" i="1"/>
  <c r="E420" i="1" s="1"/>
  <c r="E419" i="1" s="1"/>
  <c r="E418" i="1"/>
  <c r="E417" i="1"/>
  <c r="E416" i="1" s="1"/>
  <c r="E413" i="1"/>
  <c r="E412" i="1" s="1"/>
  <c r="E411" i="1" s="1"/>
  <c r="E410" i="1"/>
  <c r="E409" i="1" s="1"/>
  <c r="E408" i="1" s="1"/>
  <c r="E407" i="1"/>
  <c r="E406" i="1" s="1"/>
  <c r="E405" i="1" s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1" i="1"/>
  <c r="E390" i="1" s="1"/>
  <c r="E389" i="1" s="1"/>
  <c r="E388" i="1"/>
  <c r="E387" i="1" s="1"/>
  <c r="E386" i="1"/>
  <c r="E385" i="1" s="1"/>
  <c r="E384" i="1" s="1"/>
  <c r="E383" i="1"/>
  <c r="E382" i="1"/>
  <c r="E381" i="1"/>
  <c r="E378" i="1"/>
  <c r="E376" i="1" s="1"/>
  <c r="E372" i="1"/>
  <c r="E371" i="1" s="1"/>
  <c r="E370" i="1" s="1"/>
  <c r="E369" i="1"/>
  <c r="E368" i="1" s="1"/>
  <c r="E367" i="1" s="1"/>
  <c r="E364" i="1"/>
  <c r="E363" i="1" s="1"/>
  <c r="E354" i="1"/>
  <c r="E353" i="1" s="1"/>
  <c r="E348" i="1"/>
  <c r="E347" i="1" s="1"/>
  <c r="E346" i="1"/>
  <c r="E345" i="1" s="1"/>
  <c r="E344" i="1"/>
  <c r="E343" i="1" s="1"/>
  <c r="E339" i="1"/>
  <c r="E338" i="1" s="1"/>
  <c r="E336" i="1" s="1"/>
  <c r="E334" i="1"/>
  <c r="E332" i="1" s="1"/>
  <c r="E331" i="1" s="1"/>
  <c r="E330" i="1" s="1"/>
  <c r="E329" i="1"/>
  <c r="E328" i="1" s="1"/>
  <c r="E327" i="1" s="1"/>
  <c r="E320" i="1"/>
  <c r="E319" i="1" s="1"/>
  <c r="E318" i="1" s="1"/>
  <c r="E314" i="1"/>
  <c r="E313" i="1" s="1"/>
  <c r="E312" i="1" s="1"/>
  <c r="E311" i="1"/>
  <c r="E310" i="1" s="1"/>
  <c r="E306" i="1"/>
  <c r="E305" i="1" s="1"/>
  <c r="E304" i="1"/>
  <c r="E303" i="1" s="1"/>
  <c r="E302" i="1"/>
  <c r="E301" i="1" s="1"/>
  <c r="E300" i="1"/>
  <c r="E299" i="1" s="1"/>
  <c r="E298" i="1"/>
  <c r="E297" i="1" s="1"/>
  <c r="E296" i="1"/>
  <c r="E295" i="1" s="1"/>
  <c r="E294" i="1"/>
  <c r="E293" i="1" s="1"/>
  <c r="E290" i="1"/>
  <c r="E289" i="1" s="1"/>
  <c r="E286" i="1"/>
  <c r="E285" i="1" s="1"/>
  <c r="E284" i="1" s="1"/>
  <c r="E282" i="1"/>
  <c r="E281" i="1" s="1"/>
  <c r="E277" i="1"/>
  <c r="E276" i="1"/>
  <c r="E275" i="1" s="1"/>
  <c r="E274" i="1"/>
  <c r="E273" i="1" s="1"/>
  <c r="E271" i="1"/>
  <c r="E270" i="1" s="1"/>
  <c r="E269" i="1" s="1"/>
  <c r="E266" i="1"/>
  <c r="E265" i="1" s="1"/>
  <c r="E264" i="1"/>
  <c r="E263" i="1" s="1"/>
  <c r="E259" i="1"/>
  <c r="E258" i="1" s="1"/>
  <c r="E257" i="1" s="1"/>
  <c r="E250" i="1"/>
  <c r="E249" i="1" s="1"/>
  <c r="E248" i="1" s="1"/>
  <c r="E236" i="1"/>
  <c r="E235" i="1" s="1"/>
  <c r="E226" i="1"/>
  <c r="E225" i="1" s="1"/>
  <c r="E224" i="1" s="1"/>
  <c r="E223" i="1"/>
  <c r="E222" i="1" s="1"/>
  <c r="E221" i="1" s="1"/>
  <c r="E220" i="1"/>
  <c r="E219" i="1" s="1"/>
  <c r="E218" i="1" s="1"/>
  <c r="E215" i="1"/>
  <c r="E214" i="1" s="1"/>
  <c r="E213" i="1" s="1"/>
  <c r="E210" i="1"/>
  <c r="E209" i="1" s="1"/>
  <c r="E206" i="1"/>
  <c r="E205" i="1" s="1"/>
  <c r="E204" i="1" s="1"/>
  <c r="E203" i="1"/>
  <c r="E202" i="1" s="1"/>
  <c r="E199" i="1"/>
  <c r="E198" i="1" s="1"/>
  <c r="E196" i="1" s="1"/>
  <c r="E193" i="1"/>
  <c r="E192" i="1" s="1"/>
  <c r="E191" i="1"/>
  <c r="E190" i="1" s="1"/>
  <c r="E187" i="1"/>
  <c r="E186" i="1" s="1"/>
  <c r="E185" i="1"/>
  <c r="E184" i="1" s="1"/>
  <c r="E183" i="1"/>
  <c r="E182" i="1" s="1"/>
  <c r="E180" i="1"/>
  <c r="E179" i="1" s="1"/>
  <c r="E178" i="1" s="1"/>
  <c r="E177" i="1"/>
  <c r="E176" i="1" s="1"/>
  <c r="E175" i="1"/>
  <c r="E174" i="1" s="1"/>
  <c r="E173" i="1"/>
  <c r="E172" i="1" s="1"/>
  <c r="E171" i="1"/>
  <c r="E170" i="1" s="1"/>
  <c r="E167" i="1"/>
  <c r="E166" i="1" s="1"/>
  <c r="E165" i="1" s="1"/>
  <c r="E164" i="1"/>
  <c r="E163" i="1" s="1"/>
  <c r="E162" i="1" s="1"/>
  <c r="E161" i="1"/>
  <c r="E160" i="1" s="1"/>
  <c r="E159" i="1" s="1"/>
  <c r="E157" i="1"/>
  <c r="E156" i="1" s="1"/>
  <c r="E153" i="1"/>
  <c r="E152" i="1" s="1"/>
  <c r="E151" i="1" s="1"/>
  <c r="E150" i="1"/>
  <c r="E149" i="1" s="1"/>
  <c r="E148" i="1"/>
  <c r="E147" i="1" s="1"/>
  <c r="E145" i="1"/>
  <c r="E144" i="1" s="1"/>
  <c r="E143" i="1" s="1"/>
  <c r="E142" i="1"/>
  <c r="E141" i="1" s="1"/>
  <c r="E140" i="1" s="1"/>
  <c r="E139" i="1"/>
  <c r="E138" i="1" s="1"/>
  <c r="E137" i="1" s="1"/>
  <c r="E134" i="1"/>
  <c r="E133" i="1" s="1"/>
  <c r="E132" i="1" s="1"/>
  <c r="E131" i="1"/>
  <c r="E130" i="1" s="1"/>
  <c r="E129" i="1" s="1"/>
  <c r="E127" i="1"/>
  <c r="E126" i="1" s="1"/>
  <c r="E125" i="1"/>
  <c r="E124" i="1" s="1"/>
  <c r="E123" i="1" s="1"/>
  <c r="E122" i="1"/>
  <c r="E121" i="1" s="1"/>
  <c r="E120" i="1" s="1"/>
  <c r="E119" i="1"/>
  <c r="E118" i="1" s="1"/>
  <c r="E117" i="1" s="1"/>
  <c r="E116" i="1"/>
  <c r="E115" i="1" s="1"/>
  <c r="E114" i="1"/>
  <c r="E113" i="1" s="1"/>
  <c r="E112" i="1"/>
  <c r="E111" i="1" s="1"/>
  <c r="E110" i="1"/>
  <c r="E109" i="1" s="1"/>
  <c r="E108" i="1"/>
  <c r="E107" i="1" s="1"/>
  <c r="E106" i="1"/>
  <c r="E105" i="1" s="1"/>
  <c r="E104" i="1" s="1"/>
  <c r="E100" i="1"/>
  <c r="E98" i="1"/>
  <c r="E96" i="1"/>
  <c r="E95" i="1" s="1"/>
  <c r="E94" i="1"/>
  <c r="E93" i="1" s="1"/>
  <c r="E92" i="1"/>
  <c r="E91" i="1" s="1"/>
  <c r="E90" i="1"/>
  <c r="E89" i="1" s="1"/>
  <c r="E84" i="1"/>
  <c r="E83" i="1" s="1"/>
  <c r="E82" i="1"/>
  <c r="E81" i="1"/>
  <c r="E80" i="1"/>
  <c r="E79" i="1" s="1"/>
  <c r="E77" i="1"/>
  <c r="E76" i="1"/>
  <c r="E75" i="1" s="1"/>
  <c r="E71" i="1"/>
  <c r="E70" i="1" s="1"/>
  <c r="E69" i="1"/>
  <c r="E68" i="1" s="1"/>
  <c r="E67" i="1"/>
  <c r="E66" i="1" s="1"/>
  <c r="E62" i="1"/>
  <c r="E61" i="1" s="1"/>
  <c r="E59" i="1"/>
  <c r="E57" i="1"/>
  <c r="E56" i="1"/>
  <c r="E55" i="1" s="1"/>
  <c r="E51" i="1"/>
  <c r="E50" i="1" s="1"/>
  <c r="E49" i="1" s="1"/>
  <c r="E48" i="1"/>
  <c r="E47" i="1" s="1"/>
  <c r="E46" i="1"/>
  <c r="E45" i="1" s="1"/>
  <c r="E44" i="1"/>
  <c r="E43" i="1" s="1"/>
  <c r="E42" i="1"/>
  <c r="E41" i="1" s="1"/>
  <c r="E37" i="1"/>
  <c r="E35" i="1"/>
  <c r="E34" i="1" s="1"/>
  <c r="E30" i="1"/>
  <c r="E29" i="1" s="1"/>
  <c r="E27" i="1"/>
  <c r="E26" i="1"/>
  <c r="E25" i="1" s="1"/>
  <c r="E21" i="1"/>
  <c r="E20" i="1" s="1"/>
  <c r="E19" i="1" s="1"/>
  <c r="E18" i="1"/>
  <c r="E17" i="1" s="1"/>
  <c r="E16" i="1" s="1"/>
  <c r="E15" i="1"/>
  <c r="E14" i="1" s="1"/>
  <c r="E13" i="1"/>
  <c r="E12" i="1" s="1"/>
  <c r="E287" i="1" l="1"/>
  <c r="E288" i="1"/>
  <c r="E227" i="1"/>
  <c r="E97" i="1"/>
  <c r="E87" i="1" s="1"/>
  <c r="E86" i="1" s="1"/>
  <c r="E217" i="1"/>
  <c r="E554" i="1"/>
  <c r="E11" i="1"/>
  <c r="E272" i="1"/>
  <c r="E267" i="1" s="1"/>
  <c r="E23" i="1"/>
  <c r="E22" i="1" s="1"/>
  <c r="E188" i="1"/>
  <c r="E181" i="1"/>
  <c r="E509" i="1"/>
  <c r="E504" i="1" s="1"/>
  <c r="E519" i="1"/>
  <c r="E262" i="1"/>
  <c r="E261" i="1" s="1"/>
  <c r="E392" i="1"/>
  <c r="E524" i="1"/>
  <c r="E532" i="1"/>
  <c r="E540" i="1"/>
  <c r="E65" i="1"/>
  <c r="E64" i="1" s="1"/>
  <c r="E63" i="1" s="1"/>
  <c r="E380" i="1"/>
  <c r="E379" i="1" s="1"/>
  <c r="E74" i="1"/>
  <c r="E73" i="1" s="1"/>
  <c r="E72" i="1" s="1"/>
  <c r="E103" i="1"/>
  <c r="E102" i="1" s="1"/>
  <c r="E146" i="1"/>
  <c r="E136" i="1" s="1"/>
  <c r="E135" i="1" s="1"/>
  <c r="E155" i="1"/>
  <c r="E154" i="1" s="1"/>
  <c r="E33" i="1"/>
  <c r="E317" i="1"/>
  <c r="E316" i="1" s="1"/>
  <c r="E315" i="1" s="1"/>
  <c r="E422" i="1"/>
  <c r="E415" i="1" s="1"/>
  <c r="E454" i="1"/>
  <c r="E10" i="1"/>
  <c r="E9" i="1" s="1"/>
  <c r="E283" i="1"/>
  <c r="E352" i="1"/>
  <c r="E561" i="1"/>
  <c r="E562" i="1"/>
  <c r="E212" i="1"/>
  <c r="E211" i="1"/>
  <c r="E280" i="1"/>
  <c r="E279" i="1" s="1"/>
  <c r="E278" i="1"/>
  <c r="E291" i="1"/>
  <c r="E292" i="1"/>
  <c r="E208" i="1"/>
  <c r="E207" i="1"/>
  <c r="E255" i="1"/>
  <c r="E256" i="1"/>
  <c r="E309" i="1"/>
  <c r="E308" i="1" s="1"/>
  <c r="E307" i="1"/>
  <c r="E335" i="1"/>
  <c r="E427" i="1"/>
  <c r="E426" i="1"/>
  <c r="E425" i="1" s="1"/>
  <c r="E444" i="1"/>
  <c r="E464" i="1"/>
  <c r="E488" i="1"/>
  <c r="E514" i="1"/>
  <c r="E54" i="1"/>
  <c r="E53" i="1" s="1"/>
  <c r="E52" i="1" s="1"/>
  <c r="E200" i="1"/>
  <c r="E340" i="1"/>
  <c r="E366" i="1"/>
  <c r="E362" i="1" s="1"/>
  <c r="E545" i="1"/>
  <c r="E169" i="1"/>
  <c r="E216" i="1"/>
  <c r="E457" i="1"/>
  <c r="E479" i="1"/>
  <c r="E36" i="1"/>
  <c r="E32" i="1" s="1"/>
  <c r="E31" i="1" s="1"/>
  <c r="E40" i="1"/>
  <c r="E39" i="1" s="1"/>
  <c r="E38" i="1" s="1"/>
  <c r="E189" i="1"/>
  <c r="E197" i="1"/>
  <c r="E342" i="1"/>
  <c r="E341" i="1" s="1"/>
  <c r="E435" i="1"/>
  <c r="E24" i="1"/>
  <c r="E201" i="1"/>
  <c r="E377" i="1"/>
  <c r="E351" i="1" l="1"/>
  <c r="E350" i="1" s="1"/>
  <c r="E361" i="1"/>
  <c r="E260" i="1"/>
  <c r="E414" i="1"/>
  <c r="E268" i="1"/>
  <c r="E431" i="1"/>
  <c r="E375" i="1"/>
  <c r="E503" i="1"/>
  <c r="E453" i="1" s="1"/>
  <c r="E168" i="1"/>
  <c r="E374" i="1"/>
  <c r="E195" i="1"/>
  <c r="E8" i="1"/>
  <c r="E430" i="1"/>
  <c r="E349" i="1" l="1"/>
  <c r="E373" i="1"/>
  <c r="E85" i="1"/>
  <c r="E194" i="1" l="1"/>
  <c r="E7" i="1" s="1"/>
</calcChain>
</file>

<file path=xl/sharedStrings.xml><?xml version="1.0" encoding="utf-8"?>
<sst xmlns="http://schemas.openxmlformats.org/spreadsheetml/2006/main" count="1223" uniqueCount="419">
  <si>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2021 ГОД</t>
  </si>
  <si>
    <t/>
  </si>
  <si>
    <t>тыс. рублей</t>
  </si>
  <si>
    <t>Наименование</t>
  </si>
  <si>
    <t>КЦСР</t>
  </si>
  <si>
    <t>КВР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</si>
  <si>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</si>
  <si>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</si>
  <si>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</si>
  <si>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</si>
  <si>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</si>
  <si>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</si>
  <si>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</si>
  <si>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</si>
  <si>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</si>
  <si>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</si>
  <si>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</si>
  <si>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</si>
  <si>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</si>
  <si>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</si>
  <si>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</si>
  <si>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</si>
  <si>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</si>
  <si>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</si>
  <si>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</si>
  <si>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</si>
  <si>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</si>
  <si>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</si>
  <si>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</si>
  <si>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</si>
  <si>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</si>
  <si>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</si>
  <si>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</si>
  <si>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</si>
  <si>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</si>
  <si>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4230144099</t>
  </si>
  <si>
    <t>Обеспечение деятельности МБУК "Межпоселенческий ДК"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</si>
  <si>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</si>
  <si>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</si>
  <si>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</si>
  <si>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</si>
  <si>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</si>
  <si>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Закупка товаров, работ и услуг для  государственных (муниципальных)  нужд</t>
  </si>
  <si>
    <t>Дополнительное образование</t>
  </si>
  <si>
    <t>0703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</si>
  <si>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</si>
  <si>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</si>
  <si>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</si>
  <si>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</si>
  <si>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</si>
  <si>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</si>
  <si>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</si>
  <si>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</si>
  <si>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</si>
  <si>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</si>
  <si>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</si>
  <si>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</si>
  <si>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</si>
  <si>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</si>
  <si>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</si>
  <si>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</si>
  <si>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</si>
  <si>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</si>
  <si>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Закупка товаров, работ и услуг для государственных (муниципальных) нужд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</si>
  <si>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</si>
  <si>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</si>
  <si>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</si>
  <si>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</si>
  <si>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</si>
  <si>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</si>
  <si>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</si>
  <si>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</si>
  <si>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</si>
  <si>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</si>
  <si>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</si>
  <si>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</si>
  <si>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</si>
  <si>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</si>
  <si>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</si>
  <si>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</si>
  <si>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</si>
  <si>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</si>
  <si>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</si>
  <si>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</si>
  <si>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</si>
  <si>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</si>
  <si>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</si>
  <si>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</si>
  <si>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</si>
  <si>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 xml:space="preserve">Предоставление субсидий  бюджетным, автономным учреждениям  и иным некоммерческим организациям 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</si>
  <si>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</si>
  <si>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4320173020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</si>
  <si>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</si>
  <si>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</si>
  <si>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</si>
  <si>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</si>
  <si>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</si>
  <si>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</si>
  <si>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</si>
  <si>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</si>
  <si>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</si>
  <si>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</si>
  <si>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</si>
  <si>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</si>
  <si>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</si>
  <si>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</si>
  <si>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</si>
  <si>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</si>
  <si>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</si>
  <si>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</si>
  <si>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</si>
  <si>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</si>
  <si>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 Совершенствование государственного управления в сфере образования на 2019-2024 годы"</t>
  </si>
  <si>
    <t>4350100204</t>
  </si>
  <si>
    <t>Другие вопросы в области образования</t>
  </si>
  <si>
    <t>0709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</si>
  <si>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</si>
  <si>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</si>
  <si>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</si>
  <si>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</si>
  <si>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</si>
  <si>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</si>
  <si>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</si>
  <si>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</si>
  <si>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</si>
  <si>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</si>
  <si>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</si>
  <si>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</si>
  <si>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</si>
  <si>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</si>
  <si>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</si>
  <si>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</si>
  <si>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</si>
  <si>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</si>
  <si>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</si>
  <si>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</si>
  <si>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</si>
  <si>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</si>
  <si>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Другие вопросы в области национальной экономики</t>
  </si>
  <si>
    <t>0412</t>
  </si>
  <si>
    <t>4900000000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</si>
  <si>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</si>
  <si>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</si>
  <si>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</si>
  <si>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</si>
  <si>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</si>
  <si>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</si>
  <si>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</si>
  <si>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</si>
  <si>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</si>
  <si>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</si>
  <si>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</si>
  <si>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</si>
  <si>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</si>
  <si>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</si>
  <si>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</si>
  <si>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</si>
  <si>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</si>
  <si>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</si>
  <si>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</si>
  <si>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</si>
  <si>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</si>
  <si>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</si>
  <si>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</si>
  <si>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</si>
  <si>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</si>
  <si>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</si>
  <si>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</si>
  <si>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</si>
  <si>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</si>
  <si>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</si>
  <si>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</si>
  <si>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</si>
  <si>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</si>
  <si>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</si>
  <si>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</si>
  <si>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</si>
  <si>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</si>
  <si>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</si>
  <si>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</si>
  <si>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</si>
  <si>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</si>
  <si>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</si>
  <si>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</si>
  <si>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</si>
  <si>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</si>
  <si>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</si>
  <si>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</si>
  <si>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</si>
  <si>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</si>
  <si>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</si>
  <si>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</si>
  <si>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</si>
  <si>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</si>
  <si>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</si>
  <si>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</si>
  <si>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</si>
  <si>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</si>
  <si>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</si>
  <si>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</si>
  <si>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</si>
  <si>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Капитальные вложения в объекты  государственной (муниципальной)собственности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</si>
  <si>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</si>
  <si>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</si>
  <si>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</si>
  <si>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</si>
  <si>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</si>
  <si>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</si>
  <si>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</si>
  <si>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</si>
  <si>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</si>
  <si>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</si>
  <si>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</si>
  <si>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</si>
  <si>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</si>
  <si>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</si>
  <si>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</si>
  <si>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</si>
  <si>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</si>
  <si>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</si>
  <si>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проведения выборов и референдумов</t>
  </si>
  <si>
    <t>0107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</si>
  <si>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</si>
  <si>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</si>
  <si>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</si>
  <si>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>Обеспечение деятельности   Контрольно-счетной палаты Балаганского района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</si>
  <si>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</si>
  <si>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</si>
  <si>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</si>
  <si>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</si>
  <si>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</si>
  <si>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</si>
  <si>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</si>
  <si>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</si>
  <si>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</si>
  <si>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</si>
  <si>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</si>
  <si>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</si>
  <si>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</si>
  <si>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</si>
  <si>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</si>
  <si>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</si>
  <si>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</si>
  <si>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</si>
  <si>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</si>
  <si>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</si>
  <si>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</si>
  <si>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</si>
  <si>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</si>
  <si>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</si>
  <si>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</si>
  <si>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</si>
  <si>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</si>
  <si>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</si>
  <si>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</si>
  <si>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</si>
  <si>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</si>
  <si>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</si>
  <si>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</si>
  <si>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</si>
  <si>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</si>
  <si>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</si>
  <si>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</si>
  <si>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</si>
  <si>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</si>
  <si>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</si>
  <si>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</si>
  <si>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</si>
  <si>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</si>
  <si>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</si>
  <si>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5400000000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</si>
  <si>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</si>
  <si>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</si>
  <si>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</si>
  <si>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</si>
  <si>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</si>
  <si>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r>
      <t xml:space="preserve">Подпрограмма 2 "Создание условий </t>
    </r>
    <r>
      <rPr>
        <sz val="9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</si>
  <si>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</si>
  <si>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</si>
  <si>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</si>
  <si>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Основное мероприятие: "Финансирование строительства здания муниципального казенного учреждения дополнительного образования Балаганская детская музыкальная школа"</t>
  </si>
  <si>
    <t>4240142400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</si>
  <si>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</si>
  <si>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</si>
  <si>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</si>
  <si>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</si>
  <si>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</si>
  <si>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46001S2050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</si>
  <si>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</si>
  <si>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</si>
  <si>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</si>
  <si>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9111145799</t>
  </si>
  <si>
    <t>4330142401</t>
  </si>
  <si>
    <t>Основное мероприятие: «Обеспечение деятельности палаточного спортивно-оздоровительного лагеря «Олимп»</t>
  </si>
  <si>
    <t>Основное мероприятие: "Уничтожение очагов произрастания дикорастущей конопли"</t>
  </si>
  <si>
    <t>45001S2610</t>
  </si>
  <si>
    <t>Основное мероприятие: "Технологическое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57"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</si>
  <si>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</si>
  <si>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Софинансирование мероприятий по созданию мест (площадок) накопления твердых коммунальных отходов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</si>
  <si>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</si>
  <si>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в общеобразовательных учреждениях Балаганского района</t>
  </si>
  <si>
    <t>РЗПР</t>
  </si>
  <si>
    <t>Основное мероприятие: "Обеспечение безопасности учреждений образования Балаганского района"</t>
  </si>
  <si>
    <t>Основное мероприятие: "Проведение мероприятий, направленных на профилактику ВИЧ-инфекции"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</si>
  <si>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</si>
  <si>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</si>
  <si>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</si>
  <si>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4500100000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</si>
  <si>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</si>
  <si>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</si>
  <si>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 xml:space="preserve"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 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</si>
  <si>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</si>
  <si>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</si>
  <si>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</si>
  <si>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</si>
  <si>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</si>
  <si>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</si>
  <si>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</si>
  <si>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</si>
  <si>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</si>
  <si>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</si>
  <si>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</si>
  <si>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Основное мероприятие: "Реализация комплекса основных мероприятий, направленных в учреждениях культуры"</t>
  </si>
  <si>
    <t>54201S2200</t>
  </si>
  <si>
    <t>Основное мероприятие: «Реализация комплекса основных мероприятий, направленных по муниципальной программе «Улучшение качества жизни граждан пожилого возраста в муниципальном образовании Балаганский район на 2019-2024 годы»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</si>
  <si>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</si>
  <si>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</si>
  <si>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</si>
  <si>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</si>
  <si>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</si>
  <si>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</si>
  <si>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5720000000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</si>
  <si>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</si>
  <si>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5720100000</t>
  </si>
  <si>
    <t>Реализация мероприятий, напрвленных на борудование площадки физкультурно - оздоровительного комплекса открытого типа по адреску: п.Балаганск, ул.Ангарская, 97</t>
  </si>
  <si>
    <t>5720100058</t>
  </si>
  <si>
    <t>Основное мероприятие: "Оборудование площадки физкультурно - оздоровительного комплекса открытого типа по адреску: п.Балаганск, ул.Ангарская, 97"</t>
  </si>
  <si>
    <t>Основное мероприятие: "Реализация комплекса основных мероприятий, направленных по муниципальной программе "Управление муниципальными финансами муниципального образования Балаганский район на 2019-2024 годы"</t>
  </si>
  <si>
    <t>5910120290</t>
  </si>
  <si>
    <t>59101S2972</t>
  </si>
  <si>
    <t>59201S2680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</si>
  <si>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</si>
  <si>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</si>
  <si>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</si>
  <si>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Софинансированине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</si>
  <si>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Финансированине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</si>
  <si>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57201S2850</t>
  </si>
  <si>
    <t>4210100000</t>
  </si>
  <si>
    <t>4240100000</t>
  </si>
  <si>
    <t>4230100000</t>
  </si>
  <si>
    <t>4250100000</t>
  </si>
  <si>
    <t>Основное мероприятие: "Обеспечение деятельности муниципальног казенного учреждения "ЦЕНТР ОБСЛУЖИВАНИЯ МУНИЦИПАЛЬНЫХ УЧРЕЖДЕНИЙ БАЛАГАНСКОГО РАЙОНА"</t>
  </si>
  <si>
    <t xml:space="preserve">Основное мероприятие: "Обеспечение деятельности муниципального казенного учреждения Управление культуры Балаганского района" </t>
  </si>
  <si>
    <t>Организация и обеспечение общедоступного и бесплатного дошкольного образования</t>
  </si>
  <si>
    <t>Организация и обеспечение общедоступного и бесплатного начального общего, основного общего, среднего общего образования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</si>
  <si>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</si>
  <si>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</si>
  <si>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Основное мероприятие: "Организация предоставления дополнительного образования детей"</t>
  </si>
  <si>
    <t>Обепечение деятельности МБОУ ДО Балаганский ЦДТ</t>
  </si>
  <si>
    <t>Основное мероприятие: "Укрепление материально-технической базы лагерей дневного пребывания"</t>
  </si>
  <si>
    <t>4350000000</t>
  </si>
  <si>
    <t>Основное мероприятие: "Обеспечение деятельности МКУ Управление образования"</t>
  </si>
  <si>
    <t>Основное мероприятие: "Проведение спортивных соревнований, творческих конкурсов, интеллектуальных олимпиад в сфере образования"</t>
  </si>
  <si>
    <t xml:space="preserve">Мероприятие: "Обеспечение деятельности МКУ Методический центр управления образования" </t>
  </si>
  <si>
    <t>4430000000</t>
  </si>
  <si>
    <t>День борьбы с туберкулезом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</si>
  <si>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</si>
  <si>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4600100043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</si>
  <si>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</si>
  <si>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</si>
  <si>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Софинансирование на осуществление мероприятий по капитальному ремонту образовательных организаций Иркутской области</t>
  </si>
  <si>
    <t>4800100044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</si>
  <si>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</si>
  <si>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Проведение выборов мэра муниципального образования Балаганский район</t>
  </si>
  <si>
    <t>9110400201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</si>
  <si>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</si>
  <si>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</si>
  <si>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</si>
  <si>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</si>
  <si>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</si>
  <si>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СоФинансирование на комплектование книжных фондов муниципальных общедоступных библиотек</t>
  </si>
  <si>
    <t>Финансирование на комплектование книжных фондов муниципальных общедоступных библиотек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</si>
  <si>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</si>
  <si>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</si>
  <si>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"Предоставление грантов в форме субсидий в связи с оказанием услуг в рвмках системы персонифицированного финансирования дополнительного образования</t>
  </si>
  <si>
    <t>4420000000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</si>
  <si>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</si>
  <si>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мероприятие: "Строительство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ул.Кольцевая,2"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</si>
  <si>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</si>
  <si>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Мероприятие: «Капитальный ремонт зданий образовательных учреждений Балаганского района»</t>
  </si>
  <si>
    <t>Финансирование на осуществление мероприятий по капитальному ремонту образовательных организаций Иркутской области</t>
  </si>
  <si>
    <t>Основное мероприятие: 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</si>
  <si>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480010044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</si>
  <si>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2020-2024 годы" 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</si>
  <si>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</si>
  <si>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</si>
  <si>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</si>
  <si>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>520010048</t>
  </si>
  <si>
    <t>57101S2850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</si>
  <si>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</si>
  <si>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</si>
  <si>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Балаганского района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</si>
  <si>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</si>
  <si>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</si>
  <si>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Оплата услуг ЖКУ</t>
  </si>
  <si>
    <t>Автоматизация процессов учета в муниципальном образовании Балаганский район</t>
  </si>
  <si>
    <t>Выравнивание уровня бюджетной  обеспеченности  поселений за счет нецелевых средств бюджета муниципального района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</si>
  <si>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</si>
  <si>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</si>
  <si>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Мероприятие: "Постановка на государственный  кадастровый учет и государственная регистрация права муниципальной собственности"</t>
  </si>
  <si>
    <t>Мероприятие: "Проведение рыночной стоимости объектов"</t>
  </si>
  <si>
    <t>Мероприятие: "Лицензионное обслуживание программного комплекса "БАРС-Имущество"</t>
  </si>
  <si>
    <t>Мероприятие: "Капитальный ремонт муниципального жилищного фонда"</t>
  </si>
  <si>
    <t>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</si>
  <si>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Дополнительное образование детей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</si>
  <si>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</si>
  <si>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</t>
  </si>
  <si>
    <t xml:space="preserve">Обеспечение деятельности МКУ "Централизованная бухгалтерия муниципального образования  Балаганский район"   </t>
  </si>
  <si>
    <t xml:space="preserve">Приложение 5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28  .06.2021 года  № 6/1-РД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</si>
</sst>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6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 refreshError="1">
        <row r="18">
          <cell r="G18">
            <v>3383.6</v>
          </cell>
        </row>
        <row r="23">
          <cell r="G23">
            <v>272.39999999999998</v>
          </cell>
        </row>
        <row r="28">
          <cell r="G28">
            <v>16.7</v>
          </cell>
        </row>
        <row r="32">
          <cell r="G32">
            <v>5368.4</v>
          </cell>
        </row>
        <row r="39">
          <cell r="G39">
            <v>263</v>
          </cell>
        </row>
        <row r="46">
          <cell r="G46">
            <v>64</v>
          </cell>
        </row>
        <row r="53">
          <cell r="G53">
            <v>20</v>
          </cell>
        </row>
        <row r="58">
          <cell r="G58">
            <v>7.5</v>
          </cell>
        </row>
        <row r="67">
          <cell r="G67">
            <v>7</v>
          </cell>
        </row>
        <row r="73">
          <cell r="G73">
            <v>1.5</v>
          </cell>
        </row>
        <row r="82">
          <cell r="G82">
            <v>10</v>
          </cell>
        </row>
        <row r="88">
          <cell r="G88">
            <v>3.8</v>
          </cell>
        </row>
        <row r="94">
          <cell r="G94">
            <v>5.8</v>
          </cell>
        </row>
        <row r="100">
          <cell r="G100">
            <v>3</v>
          </cell>
        </row>
        <row r="109">
          <cell r="G109">
            <v>6761.2</v>
          </cell>
        </row>
        <row r="113">
          <cell r="G113">
            <v>50.2</v>
          </cell>
        </row>
        <row r="117">
          <cell r="G117">
            <v>2.6</v>
          </cell>
        </row>
        <row r="123">
          <cell r="G123">
            <v>30</v>
          </cell>
        </row>
        <row r="130">
          <cell r="G130">
            <v>4691</v>
          </cell>
        </row>
        <row r="136">
          <cell r="G136">
            <v>941</v>
          </cell>
        </row>
        <row r="146">
          <cell r="G146">
            <v>6.2</v>
          </cell>
        </row>
        <row r="151">
          <cell r="G151">
            <v>100</v>
          </cell>
        </row>
        <row r="158">
          <cell r="G158">
            <v>345</v>
          </cell>
        </row>
        <row r="165">
          <cell r="G165">
            <v>6962.5</v>
          </cell>
        </row>
        <row r="172">
          <cell r="G172">
            <v>4686</v>
          </cell>
        </row>
        <row r="187">
          <cell r="G187">
            <v>3</v>
          </cell>
        </row>
        <row r="193">
          <cell r="G193">
            <v>6960</v>
          </cell>
        </row>
        <row r="197">
          <cell r="G197">
            <v>119.5</v>
          </cell>
        </row>
        <row r="205">
          <cell r="G205">
            <v>40.4</v>
          </cell>
        </row>
        <row r="211">
          <cell r="G211">
            <v>18</v>
          </cell>
        </row>
        <row r="217">
          <cell r="G217">
            <v>5</v>
          </cell>
        </row>
        <row r="220">
          <cell r="G220">
            <v>50</v>
          </cell>
        </row>
        <row r="227">
          <cell r="G227">
            <v>300</v>
          </cell>
        </row>
        <row r="238">
          <cell r="G238">
            <v>28.4</v>
          </cell>
        </row>
        <row r="241">
          <cell r="G241">
            <v>10754.900000000001</v>
          </cell>
        </row>
        <row r="246">
          <cell r="G246">
            <v>187</v>
          </cell>
        </row>
        <row r="263">
          <cell r="G263">
            <v>2.5</v>
          </cell>
        </row>
        <row r="271">
          <cell r="G271">
            <v>13041.1</v>
          </cell>
        </row>
        <row r="275">
          <cell r="G275">
            <v>13358.5</v>
          </cell>
        </row>
        <row r="283">
          <cell r="G283">
            <v>2104.1</v>
          </cell>
        </row>
        <row r="287">
          <cell r="G287">
            <v>110.8</v>
          </cell>
        </row>
        <row r="291">
          <cell r="G291">
            <v>297.60000000000002</v>
          </cell>
        </row>
        <row r="295">
          <cell r="G295">
            <v>8145.8</v>
          </cell>
        </row>
        <row r="299">
          <cell r="G299">
            <v>1022.4</v>
          </cell>
        </row>
        <row r="303">
          <cell r="G303">
            <v>53.8</v>
          </cell>
        </row>
        <row r="307">
          <cell r="G307">
            <v>833.3</v>
          </cell>
        </row>
        <row r="311">
          <cell r="G311">
            <v>43.9</v>
          </cell>
        </row>
        <row r="350">
          <cell r="G350">
            <v>5524.7</v>
          </cell>
        </row>
        <row r="354">
          <cell r="G354">
            <v>5374.8</v>
          </cell>
        </row>
        <row r="358">
          <cell r="G358">
            <v>100</v>
          </cell>
        </row>
        <row r="362">
          <cell r="G362">
            <v>265.89999999999998</v>
          </cell>
        </row>
        <row r="369">
          <cell r="G369">
            <v>88.6</v>
          </cell>
        </row>
        <row r="376">
          <cell r="G376">
            <v>1375</v>
          </cell>
        </row>
        <row r="383">
          <cell r="G383">
            <v>41</v>
          </cell>
        </row>
        <row r="388">
          <cell r="G388">
            <v>57</v>
          </cell>
        </row>
        <row r="394">
          <cell r="G394">
            <v>24.5</v>
          </cell>
        </row>
        <row r="400">
          <cell r="G400">
            <v>1.5</v>
          </cell>
        </row>
        <row r="404">
          <cell r="G404">
            <v>1.5</v>
          </cell>
        </row>
        <row r="410">
          <cell r="G410">
            <v>52.9</v>
          </cell>
        </row>
        <row r="413">
          <cell r="G413">
            <v>39</v>
          </cell>
        </row>
        <row r="419">
          <cell r="G419">
            <v>3</v>
          </cell>
        </row>
        <row r="431">
          <cell r="G431">
            <v>28.8</v>
          </cell>
        </row>
        <row r="435">
          <cell r="G435">
            <v>20.2</v>
          </cell>
        </row>
        <row r="440">
          <cell r="G440">
            <v>234</v>
          </cell>
        </row>
        <row r="446">
          <cell r="G446">
            <v>2486</v>
          </cell>
        </row>
        <row r="451">
          <cell r="G451">
            <v>364.2</v>
          </cell>
        </row>
        <row r="455">
          <cell r="G455">
            <v>8.1</v>
          </cell>
        </row>
        <row r="459">
          <cell r="G459">
            <v>150</v>
          </cell>
        </row>
        <row r="463">
          <cell r="G463">
            <v>2070.1999999999998</v>
          </cell>
        </row>
        <row r="468">
          <cell r="G468">
            <v>49</v>
          </cell>
        </row>
        <row r="475">
          <cell r="G475">
            <v>477.6</v>
          </cell>
        </row>
        <row r="478">
          <cell r="G478">
            <v>1700.5</v>
          </cell>
        </row>
        <row r="494">
          <cell r="G494">
            <v>24.5</v>
          </cell>
        </row>
        <row r="497">
          <cell r="G497">
            <v>54.4</v>
          </cell>
        </row>
        <row r="503">
          <cell r="G503">
            <v>32.9</v>
          </cell>
        </row>
        <row r="506">
          <cell r="G506">
            <v>46.4</v>
          </cell>
        </row>
        <row r="513">
          <cell r="G513">
            <v>1314.2</v>
          </cell>
        </row>
        <row r="519">
          <cell r="G519">
            <v>126</v>
          </cell>
        </row>
        <row r="526">
          <cell r="G526">
            <v>3048</v>
          </cell>
        </row>
        <row r="539">
          <cell r="G539">
            <v>6784.9</v>
          </cell>
        </row>
        <row r="558">
          <cell r="G558">
            <v>10</v>
          </cell>
        </row>
        <row r="561">
          <cell r="G561">
            <v>582.9</v>
          </cell>
        </row>
        <row r="565">
          <cell r="G565">
            <v>6.1</v>
          </cell>
        </row>
        <row r="572">
          <cell r="G572">
            <v>7530</v>
          </cell>
        </row>
        <row r="579">
          <cell r="G579">
            <v>2603</v>
          </cell>
        </row>
        <row r="580">
          <cell r="G580">
            <v>786</v>
          </cell>
        </row>
        <row r="581">
          <cell r="G581">
            <v>371.3</v>
          </cell>
        </row>
        <row r="585">
          <cell r="G585">
            <v>17.5</v>
          </cell>
        </row>
        <row r="588">
          <cell r="G588">
            <v>205</v>
          </cell>
        </row>
        <row r="592">
          <cell r="G592">
            <v>1.1000000000000001</v>
          </cell>
        </row>
        <row r="599">
          <cell r="G599">
            <v>22.6</v>
          </cell>
        </row>
        <row r="606">
          <cell r="G606">
            <v>4097</v>
          </cell>
        </row>
        <row r="611">
          <cell r="G611">
            <v>6041</v>
          </cell>
        </row>
        <row r="616">
          <cell r="G616">
            <v>1716.1</v>
          </cell>
        </row>
        <row r="623">
          <cell r="G623">
            <v>88</v>
          </cell>
        </row>
        <row r="627">
          <cell r="G627">
            <v>29</v>
          </cell>
        </row>
        <row r="633">
          <cell r="G633">
            <v>3</v>
          </cell>
        </row>
        <row r="642">
          <cell r="G642">
            <v>6.1</v>
          </cell>
        </row>
        <row r="650">
          <cell r="G650">
            <v>9987</v>
          </cell>
        </row>
        <row r="654">
          <cell r="G654">
            <v>26978.2</v>
          </cell>
        </row>
        <row r="658">
          <cell r="G658">
            <v>269.8</v>
          </cell>
        </row>
        <row r="668">
          <cell r="G668">
            <v>3071.8</v>
          </cell>
        </row>
        <row r="677">
          <cell r="G677">
            <v>20295</v>
          </cell>
        </row>
        <row r="682">
          <cell r="G682">
            <v>8131</v>
          </cell>
        </row>
        <row r="689">
          <cell r="G689">
            <v>27</v>
          </cell>
        </row>
        <row r="692">
          <cell r="G692">
            <v>2459.1999999999998</v>
          </cell>
        </row>
        <row r="697">
          <cell r="G697">
            <v>1622</v>
          </cell>
        </row>
        <row r="706">
          <cell r="G706">
            <v>1</v>
          </cell>
        </row>
        <row r="713">
          <cell r="G713">
            <v>861.8</v>
          </cell>
        </row>
        <row r="718">
          <cell r="G718">
            <v>400</v>
          </cell>
        </row>
        <row r="722">
          <cell r="G722">
            <v>147.4</v>
          </cell>
        </row>
        <row r="727">
          <cell r="G727">
            <v>567.20000000000005</v>
          </cell>
        </row>
        <row r="731">
          <cell r="G731">
            <v>89.6</v>
          </cell>
        </row>
        <row r="737">
          <cell r="G737">
            <v>752.1</v>
          </cell>
        </row>
        <row r="740">
          <cell r="G740">
            <v>69.2</v>
          </cell>
        </row>
        <row r="745">
          <cell r="G745">
            <v>749.6</v>
          </cell>
        </row>
        <row r="749">
          <cell r="G749">
            <v>69</v>
          </cell>
        </row>
        <row r="754">
          <cell r="G754">
            <v>0.7</v>
          </cell>
        </row>
        <row r="758">
          <cell r="G758">
            <v>13.8</v>
          </cell>
        </row>
        <row r="762">
          <cell r="G762">
            <v>0.7</v>
          </cell>
        </row>
        <row r="767">
          <cell r="G767">
            <v>2.4</v>
          </cell>
        </row>
        <row r="770">
          <cell r="G770">
            <v>119.7</v>
          </cell>
        </row>
        <row r="778">
          <cell r="G778">
            <v>2093</v>
          </cell>
        </row>
        <row r="783">
          <cell r="G783">
            <v>1800</v>
          </cell>
        </row>
        <row r="797">
          <cell r="G797">
            <v>76.199999999999989</v>
          </cell>
        </row>
        <row r="803">
          <cell r="G803">
            <v>14.4</v>
          </cell>
        </row>
        <row r="810">
          <cell r="G810">
            <v>487</v>
          </cell>
        </row>
        <row r="815">
          <cell r="G815">
            <v>51</v>
          </cell>
        </row>
        <row r="821">
          <cell r="G821">
            <v>124.3</v>
          </cell>
        </row>
        <row r="825">
          <cell r="G825">
            <v>40</v>
          </cell>
        </row>
        <row r="829">
          <cell r="G829">
            <v>72.400000000000006</v>
          </cell>
        </row>
        <row r="833">
          <cell r="G833">
            <v>29</v>
          </cell>
        </row>
        <row r="837">
          <cell r="G837">
            <v>3188</v>
          </cell>
        </row>
        <row r="842">
          <cell r="G842">
            <v>563.1</v>
          </cell>
        </row>
        <row r="846">
          <cell r="G846">
            <v>1</v>
          </cell>
        </row>
        <row r="849">
          <cell r="G849">
            <v>16.100000000000001</v>
          </cell>
        </row>
        <row r="857">
          <cell r="G857">
            <v>518.20000000000005</v>
          </cell>
        </row>
        <row r="861">
          <cell r="G861">
            <v>3366.2000000000003</v>
          </cell>
        </row>
        <row r="866">
          <cell r="G866">
            <v>117.80000000000001</v>
          </cell>
        </row>
        <row r="874">
          <cell r="G874">
            <v>1607</v>
          </cell>
        </row>
        <row r="882">
          <cell r="G882">
            <v>9</v>
          </cell>
        </row>
        <row r="888">
          <cell r="G888">
            <v>8.4</v>
          </cell>
        </row>
        <row r="896">
          <cell r="G896">
            <v>15</v>
          </cell>
        </row>
        <row r="905">
          <cell r="G905">
            <v>21358.3</v>
          </cell>
        </row>
        <row r="909">
          <cell r="G909">
            <v>1124.0999999999999</v>
          </cell>
        </row>
        <row r="913">
          <cell r="G913">
            <v>540</v>
          </cell>
        </row>
        <row r="926">
          <cell r="G926">
            <v>25573.8</v>
          </cell>
        </row>
        <row r="930">
          <cell r="G930">
            <v>1346.4</v>
          </cell>
        </row>
        <row r="934">
          <cell r="G934">
            <v>10.7</v>
          </cell>
        </row>
        <row r="940">
          <cell r="G940">
            <v>50.2</v>
          </cell>
        </row>
        <row r="944">
          <cell r="G944">
            <v>70</v>
          </cell>
        </row>
        <row r="951">
          <cell r="G951">
            <v>21</v>
          </cell>
        </row>
        <row r="958">
          <cell r="G958">
            <v>13</v>
          </cell>
        </row>
        <row r="964">
          <cell r="G964">
            <v>40</v>
          </cell>
        </row>
        <row r="973">
          <cell r="G973">
            <v>3.6</v>
          </cell>
        </row>
        <row r="979">
          <cell r="G979">
            <v>24</v>
          </cell>
        </row>
        <row r="983">
          <cell r="G983">
            <v>115</v>
          </cell>
        </row>
        <row r="989">
          <cell r="G989">
            <v>25.8</v>
          </cell>
        </row>
        <row r="995">
          <cell r="G995">
            <v>2</v>
          </cell>
        </row>
        <row r="1003">
          <cell r="G1003">
            <v>2562</v>
          </cell>
        </row>
        <row r="1009">
          <cell r="G1009">
            <v>5.3</v>
          </cell>
        </row>
        <row r="1012">
          <cell r="G1012">
            <v>266</v>
          </cell>
        </row>
        <row r="1017">
          <cell r="G1017">
            <v>376</v>
          </cell>
        </row>
        <row r="1021">
          <cell r="G1021">
            <v>18.8</v>
          </cell>
        </row>
        <row r="1026">
          <cell r="G1026">
            <v>745.8</v>
          </cell>
        </row>
        <row r="1030">
          <cell r="G1030">
            <v>74.599999999999994</v>
          </cell>
        </row>
        <row r="1041">
          <cell r="G1041">
            <v>266.60000000000002</v>
          </cell>
        </row>
        <row r="1065">
          <cell r="G1065">
            <v>2266.1</v>
          </cell>
        </row>
        <row r="1069">
          <cell r="G1069">
            <v>119.3</v>
          </cell>
        </row>
        <row r="1078">
          <cell r="G1078">
            <v>1237</v>
          </cell>
        </row>
        <row r="1083">
          <cell r="G1083">
            <v>297</v>
          </cell>
        </row>
        <row r="1090">
          <cell r="G1090">
            <v>800</v>
          </cell>
        </row>
        <row r="1100">
          <cell r="G1100">
            <v>58</v>
          </cell>
        </row>
        <row r="1104">
          <cell r="G1104">
            <v>437</v>
          </cell>
        </row>
        <row r="1109">
          <cell r="G1109">
            <v>45</v>
          </cell>
        </row>
        <row r="1116">
          <cell r="G1116">
            <v>45</v>
          </cell>
        </row>
        <row r="1125">
          <cell r="G1125">
            <v>5</v>
          </cell>
        </row>
        <row r="1135">
          <cell r="G1135">
            <v>2563</v>
          </cell>
        </row>
        <row r="1140">
          <cell r="G1140">
            <v>620</v>
          </cell>
        </row>
        <row r="1147">
          <cell r="G1147">
            <v>894.4</v>
          </cell>
        </row>
        <row r="1152">
          <cell r="G1152">
            <v>33</v>
          </cell>
        </row>
        <row r="1156">
          <cell r="G1156">
            <v>0.2</v>
          </cell>
        </row>
        <row r="1162">
          <cell r="G1162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  <row r="556">
          <cell r="G556">
            <v>9685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7"/>
  <sheetViews>
    <sheetView tabSelected="1" zoomScaleNormal="100" workbookViewId="0">
      <selection activeCell="B1" sqref="B1:E1"/>
    </sheetView>
  </sheetViews>
  <sheetFormatPr defaultRowHeight="15" x14ac:dyDescent="0.25"/>
  <cols>
    <col min="1" max="1" width="68.28515625" style="1" customWidth="1"/>
    <col min="2" max="2" width="15.28515625" style="3" customWidth="1"/>
    <col min="3" max="3" width="14" style="40" customWidth="1"/>
    <col min="4" max="4" width="10.7109375" style="40" customWidth="1"/>
    <col min="5" max="5" width="16.140625" style="3" customWidth="1"/>
    <col min="6" max="16384" width="9.140625" style="1"/>
  </cols>
  <sheetData>
    <row r="1" spans="1:5" ht="123" customHeight="1" x14ac:dyDescent="0.25">
      <c r="B1" s="76" t="s">
        <v>418</v>
      </c>
      <c r="C1" s="76"/>
      <c r="D1" s="76"/>
      <c r="E1" s="76"/>
    </row>
    <row r="2" spans="1:5" ht="126.75" customHeight="1" x14ac:dyDescent="0.25">
      <c r="B2" s="76" t="s">
        <v>279</v>
      </c>
      <c r="C2" s="76"/>
      <c r="D2" s="76"/>
      <c r="E2" s="76"/>
    </row>
    <row r="3" spans="1:5" ht="15.75" x14ac:dyDescent="0.25">
      <c r="A3" s="2"/>
      <c r="C3" s="77"/>
      <c r="D3" s="77"/>
      <c r="E3" s="77"/>
    </row>
    <row r="4" spans="1:5" x14ac:dyDescent="0.25">
      <c r="A4" s="75" t="s">
        <v>0</v>
      </c>
      <c r="B4" s="75"/>
      <c r="C4" s="75"/>
      <c r="D4" s="75"/>
      <c r="E4" s="75"/>
    </row>
    <row r="5" spans="1:5" x14ac:dyDescent="0.25">
      <c r="A5" s="4" t="s">
        <v>1</v>
      </c>
      <c r="B5" s="5" t="s">
        <v>1</v>
      </c>
      <c r="C5" s="6" t="s">
        <v>1</v>
      </c>
      <c r="D5" s="74" t="s">
        <v>2</v>
      </c>
      <c r="E5" s="74"/>
    </row>
    <row r="6" spans="1:5" ht="15" customHeight="1" x14ac:dyDescent="0.25">
      <c r="A6" s="7" t="s">
        <v>3</v>
      </c>
      <c r="B6" s="9" t="s">
        <v>4</v>
      </c>
      <c r="C6" s="9" t="s">
        <v>5</v>
      </c>
      <c r="D6" s="9" t="s">
        <v>301</v>
      </c>
      <c r="E6" s="8" t="s">
        <v>6</v>
      </c>
    </row>
    <row r="7" spans="1:5" x14ac:dyDescent="0.25">
      <c r="A7" s="10" t="s">
        <v>7</v>
      </c>
      <c r="B7" s="11"/>
      <c r="C7" s="12"/>
      <c r="D7" s="13"/>
      <c r="E7" s="65">
        <f>E8+E85+E194+E453</f>
        <v>571816.4</v>
      </c>
    </row>
    <row r="8" spans="1:5" ht="33" customHeight="1" x14ac:dyDescent="0.25">
      <c r="A8" s="14" t="s">
        <v>8</v>
      </c>
      <c r="B8" s="13" t="s">
        <v>9</v>
      </c>
      <c r="C8" s="12"/>
      <c r="D8" s="13"/>
      <c r="E8" s="66">
        <f>E9+E22+E31+E38+E52+E63+E72</f>
        <v>33491.4</v>
      </c>
    </row>
    <row r="9" spans="1:5" ht="31.5" customHeight="1" x14ac:dyDescent="0.25">
      <c r="A9" s="14" t="s">
        <v>10</v>
      </c>
      <c r="B9" s="13" t="s">
        <v>11</v>
      </c>
      <c r="C9" s="12"/>
      <c r="D9" s="13"/>
      <c r="E9" s="65">
        <f>E10+E16+E19</f>
        <v>6821.5</v>
      </c>
    </row>
    <row r="10" spans="1:5" ht="30" x14ac:dyDescent="0.25">
      <c r="A10" s="14" t="s">
        <v>12</v>
      </c>
      <c r="B10" s="13" t="s">
        <v>347</v>
      </c>
      <c r="C10" s="12"/>
      <c r="D10" s="13"/>
      <c r="E10" s="65">
        <f>E12+E14</f>
        <v>6768.7</v>
      </c>
    </row>
    <row r="11" spans="1:5" ht="30" x14ac:dyDescent="0.25">
      <c r="A11" s="14" t="s">
        <v>14</v>
      </c>
      <c r="B11" s="13" t="s">
        <v>13</v>
      </c>
      <c r="C11" s="12"/>
      <c r="D11" s="13"/>
      <c r="E11" s="65">
        <f>E12+E14</f>
        <v>6768.7</v>
      </c>
    </row>
    <row r="12" spans="1:5" ht="30" customHeight="1" x14ac:dyDescent="0.25">
      <c r="A12" s="15" t="s">
        <v>15</v>
      </c>
      <c r="B12" s="20" t="s">
        <v>13</v>
      </c>
      <c r="C12" s="12">
        <v>600</v>
      </c>
      <c r="D12" s="13"/>
      <c r="E12" s="67">
        <f>SUM(E13)</f>
        <v>7.5</v>
      </c>
    </row>
    <row r="13" spans="1:5" ht="30" x14ac:dyDescent="0.25">
      <c r="A13" s="10" t="s">
        <v>16</v>
      </c>
      <c r="B13" s="13" t="s">
        <v>13</v>
      </c>
      <c r="C13" s="12">
        <v>600</v>
      </c>
      <c r="D13" s="13" t="s">
        <v>17</v>
      </c>
      <c r="E13" s="65">
        <f>SUM('[1]9'!G58)</f>
        <v>7.5</v>
      </c>
    </row>
    <row r="14" spans="1:5" ht="30" x14ac:dyDescent="0.25">
      <c r="A14" s="15" t="s">
        <v>15</v>
      </c>
      <c r="B14" s="13" t="s">
        <v>13</v>
      </c>
      <c r="C14" s="12">
        <v>600</v>
      </c>
      <c r="D14" s="13"/>
      <c r="E14" s="66">
        <f>E15</f>
        <v>6761.2</v>
      </c>
    </row>
    <row r="15" spans="1:5" x14ac:dyDescent="0.25">
      <c r="A15" s="10" t="s">
        <v>18</v>
      </c>
      <c r="B15" s="13" t="s">
        <v>13</v>
      </c>
      <c r="C15" s="12">
        <v>600</v>
      </c>
      <c r="D15" s="13" t="s">
        <v>19</v>
      </c>
      <c r="E15" s="68">
        <f>SUM('[1]9'!G109)</f>
        <v>6761.2</v>
      </c>
    </row>
    <row r="16" spans="1:5" ht="32.25" customHeight="1" x14ac:dyDescent="0.25">
      <c r="A16" s="16" t="s">
        <v>380</v>
      </c>
      <c r="B16" s="48" t="s">
        <v>20</v>
      </c>
      <c r="C16" s="12"/>
      <c r="D16" s="13"/>
      <c r="E16" s="67">
        <f>E17</f>
        <v>50.2</v>
      </c>
    </row>
    <row r="17" spans="1:5" ht="30" x14ac:dyDescent="0.25">
      <c r="A17" s="17" t="s">
        <v>15</v>
      </c>
      <c r="B17" s="48" t="s">
        <v>20</v>
      </c>
      <c r="C17" s="12">
        <v>600</v>
      </c>
      <c r="D17" s="13"/>
      <c r="E17" s="67">
        <f>E18</f>
        <v>50.2</v>
      </c>
    </row>
    <row r="18" spans="1:5" ht="17.25" customHeight="1" x14ac:dyDescent="0.25">
      <c r="A18" s="18" t="s">
        <v>18</v>
      </c>
      <c r="B18" s="48" t="s">
        <v>20</v>
      </c>
      <c r="C18" s="12">
        <v>600</v>
      </c>
      <c r="D18" s="13" t="s">
        <v>19</v>
      </c>
      <c r="E18" s="67">
        <f>SUM('[1]9'!G113)</f>
        <v>50.2</v>
      </c>
    </row>
    <row r="19" spans="1:5" ht="30" x14ac:dyDescent="0.25">
      <c r="A19" s="16" t="s">
        <v>381</v>
      </c>
      <c r="B19" s="48" t="s">
        <v>20</v>
      </c>
      <c r="C19" s="12"/>
      <c r="D19" s="13"/>
      <c r="E19" s="67">
        <f>E20</f>
        <v>2.6</v>
      </c>
    </row>
    <row r="20" spans="1:5" ht="30" x14ac:dyDescent="0.25">
      <c r="A20" s="15" t="s">
        <v>15</v>
      </c>
      <c r="B20" s="48" t="s">
        <v>20</v>
      </c>
      <c r="C20" s="12">
        <v>600</v>
      </c>
      <c r="D20" s="13"/>
      <c r="E20" s="67">
        <f>E21</f>
        <v>2.6</v>
      </c>
    </row>
    <row r="21" spans="1:5" x14ac:dyDescent="0.25">
      <c r="A21" s="10" t="s">
        <v>18</v>
      </c>
      <c r="B21" s="48" t="s">
        <v>20</v>
      </c>
      <c r="C21" s="12">
        <v>600</v>
      </c>
      <c r="D21" s="13" t="s">
        <v>19</v>
      </c>
      <c r="E21" s="67">
        <f>SUM('[1]9'!G117)</f>
        <v>2.6</v>
      </c>
    </row>
    <row r="22" spans="1:5" ht="30" x14ac:dyDescent="0.25">
      <c r="A22" s="14" t="s">
        <v>21</v>
      </c>
      <c r="B22" s="19" t="s">
        <v>22</v>
      </c>
      <c r="C22" s="19"/>
      <c r="D22" s="13"/>
      <c r="E22" s="65">
        <f>E23</f>
        <v>1318.4</v>
      </c>
    </row>
    <row r="23" spans="1:5" ht="30" x14ac:dyDescent="0.25">
      <c r="A23" s="14" t="s">
        <v>23</v>
      </c>
      <c r="B23" s="20" t="s">
        <v>24</v>
      </c>
      <c r="C23" s="20"/>
      <c r="D23" s="13"/>
      <c r="E23" s="65">
        <f>E25+E27+E29</f>
        <v>1318.4</v>
      </c>
    </row>
    <row r="24" spans="1:5" ht="45" x14ac:dyDescent="0.25">
      <c r="A24" s="49" t="s">
        <v>25</v>
      </c>
      <c r="B24" s="19" t="s">
        <v>26</v>
      </c>
      <c r="C24" s="20"/>
      <c r="D24" s="13"/>
      <c r="E24" s="65">
        <f>SUM(E25+E27+E29)</f>
        <v>1318.4</v>
      </c>
    </row>
    <row r="25" spans="1:5" ht="64.5" customHeight="1" x14ac:dyDescent="0.25">
      <c r="A25" s="14" t="s">
        <v>27</v>
      </c>
      <c r="B25" s="19" t="s">
        <v>26</v>
      </c>
      <c r="C25" s="19" t="s">
        <v>28</v>
      </c>
      <c r="D25" s="13"/>
      <c r="E25" s="65">
        <f>E26</f>
        <v>941</v>
      </c>
    </row>
    <row r="26" spans="1:5" x14ac:dyDescent="0.25">
      <c r="A26" s="10" t="s">
        <v>18</v>
      </c>
      <c r="B26" s="19" t="s">
        <v>26</v>
      </c>
      <c r="C26" s="19" t="s">
        <v>28</v>
      </c>
      <c r="D26" s="13" t="s">
        <v>19</v>
      </c>
      <c r="E26" s="65">
        <f>SUM('[1]9'!G136)</f>
        <v>941</v>
      </c>
    </row>
    <row r="27" spans="1:5" ht="30" x14ac:dyDescent="0.25">
      <c r="A27" s="15" t="s">
        <v>29</v>
      </c>
      <c r="B27" s="19" t="s">
        <v>26</v>
      </c>
      <c r="C27" s="19" t="s">
        <v>30</v>
      </c>
      <c r="D27" s="13"/>
      <c r="E27" s="65">
        <f>SUM(E28)</f>
        <v>371.2</v>
      </c>
    </row>
    <row r="28" spans="1:5" x14ac:dyDescent="0.25">
      <c r="A28" s="10" t="s">
        <v>18</v>
      </c>
      <c r="B28" s="19" t="s">
        <v>26</v>
      </c>
      <c r="C28" s="19" t="s">
        <v>30</v>
      </c>
      <c r="D28" s="13" t="s">
        <v>19</v>
      </c>
      <c r="E28" s="65">
        <v>371.2</v>
      </c>
    </row>
    <row r="29" spans="1:5" x14ac:dyDescent="0.25">
      <c r="A29" s="10" t="s">
        <v>31</v>
      </c>
      <c r="B29" s="19" t="s">
        <v>26</v>
      </c>
      <c r="C29" s="21">
        <v>800</v>
      </c>
      <c r="D29" s="20"/>
      <c r="E29" s="65">
        <f>E30</f>
        <v>6.2</v>
      </c>
    </row>
    <row r="30" spans="1:5" x14ac:dyDescent="0.25">
      <c r="A30" s="10" t="s">
        <v>18</v>
      </c>
      <c r="B30" s="19" t="s">
        <v>26</v>
      </c>
      <c r="C30" s="21">
        <v>800</v>
      </c>
      <c r="D30" s="20" t="s">
        <v>19</v>
      </c>
      <c r="E30" s="65">
        <f>SUM('[1]9'!G146)</f>
        <v>6.2</v>
      </c>
    </row>
    <row r="31" spans="1:5" ht="45" x14ac:dyDescent="0.25">
      <c r="A31" s="14" t="s">
        <v>32</v>
      </c>
      <c r="B31" s="20" t="s">
        <v>33</v>
      </c>
      <c r="C31" s="12"/>
      <c r="D31" s="13"/>
      <c r="E31" s="65">
        <f>E32</f>
        <v>6969.5</v>
      </c>
    </row>
    <row r="32" spans="1:5" ht="45" x14ac:dyDescent="0.25">
      <c r="A32" s="14" t="s">
        <v>34</v>
      </c>
      <c r="B32" s="19" t="s">
        <v>349</v>
      </c>
      <c r="C32" s="12"/>
      <c r="D32" s="13"/>
      <c r="E32" s="68">
        <f>E36+E34</f>
        <v>6969.5</v>
      </c>
    </row>
    <row r="33" spans="1:5" ht="18.75" customHeight="1" x14ac:dyDescent="0.25">
      <c r="A33" s="14" t="s">
        <v>36</v>
      </c>
      <c r="B33" s="19" t="s">
        <v>35</v>
      </c>
      <c r="C33" s="12"/>
      <c r="D33" s="13"/>
      <c r="E33" s="68">
        <f>SUM(E35+E37)</f>
        <v>6969.5</v>
      </c>
    </row>
    <row r="34" spans="1:5" ht="30" x14ac:dyDescent="0.25">
      <c r="A34" s="15" t="s">
        <v>15</v>
      </c>
      <c r="B34" s="19" t="s">
        <v>35</v>
      </c>
      <c r="C34" s="12">
        <v>600</v>
      </c>
      <c r="D34" s="13"/>
      <c r="E34" s="69">
        <f>SUM(E35)</f>
        <v>7</v>
      </c>
    </row>
    <row r="35" spans="1:5" ht="30" x14ac:dyDescent="0.25">
      <c r="A35" s="10" t="s">
        <v>16</v>
      </c>
      <c r="B35" s="19" t="s">
        <v>35</v>
      </c>
      <c r="C35" s="12">
        <v>600</v>
      </c>
      <c r="D35" s="13" t="s">
        <v>17</v>
      </c>
      <c r="E35" s="69">
        <f>SUM('[1]9'!G67)</f>
        <v>7</v>
      </c>
    </row>
    <row r="36" spans="1:5" ht="30" x14ac:dyDescent="0.25">
      <c r="A36" s="10" t="s">
        <v>15</v>
      </c>
      <c r="B36" s="19" t="s">
        <v>35</v>
      </c>
      <c r="C36" s="12">
        <v>600</v>
      </c>
      <c r="D36" s="13"/>
      <c r="E36" s="70">
        <f>E37</f>
        <v>6962.5</v>
      </c>
    </row>
    <row r="37" spans="1:5" x14ac:dyDescent="0.25">
      <c r="A37" s="10" t="s">
        <v>18</v>
      </c>
      <c r="B37" s="19" t="s">
        <v>35</v>
      </c>
      <c r="C37" s="12">
        <v>600</v>
      </c>
      <c r="D37" s="13" t="s">
        <v>19</v>
      </c>
      <c r="E37" s="70">
        <f>SUM('[1]9'!G165)</f>
        <v>6962.5</v>
      </c>
    </row>
    <row r="38" spans="1:5" ht="45" x14ac:dyDescent="0.25">
      <c r="A38" s="23" t="s">
        <v>37</v>
      </c>
      <c r="B38" s="20" t="s">
        <v>38</v>
      </c>
      <c r="C38" s="12"/>
      <c r="D38" s="13"/>
      <c r="E38" s="65">
        <f>E39+E49</f>
        <v>9042.5999999999985</v>
      </c>
    </row>
    <row r="39" spans="1:5" ht="48.75" customHeight="1" x14ac:dyDescent="0.25">
      <c r="A39" s="23" t="s">
        <v>39</v>
      </c>
      <c r="B39" s="20" t="s">
        <v>348</v>
      </c>
      <c r="C39" s="12"/>
      <c r="D39" s="13"/>
      <c r="E39" s="70">
        <f>SUM(E40)</f>
        <v>3674.2</v>
      </c>
    </row>
    <row r="40" spans="1:5" ht="21" customHeight="1" x14ac:dyDescent="0.25">
      <c r="A40" s="23" t="s">
        <v>41</v>
      </c>
      <c r="B40" s="20" t="s">
        <v>40</v>
      </c>
      <c r="C40" s="12"/>
      <c r="D40" s="13"/>
      <c r="E40" s="70">
        <f>SUM(E42+E44+E46+E48)</f>
        <v>3674.2</v>
      </c>
    </row>
    <row r="41" spans="1:5" ht="30" x14ac:dyDescent="0.25">
      <c r="A41" s="15" t="s">
        <v>42</v>
      </c>
      <c r="B41" s="20" t="s">
        <v>40</v>
      </c>
      <c r="C41" s="12" t="s">
        <v>30</v>
      </c>
      <c r="D41" s="13"/>
      <c r="E41" s="70">
        <f>SUM(E42)</f>
        <v>1.5</v>
      </c>
    </row>
    <row r="42" spans="1:5" ht="30" x14ac:dyDescent="0.25">
      <c r="A42" s="23" t="s">
        <v>16</v>
      </c>
      <c r="B42" s="20" t="s">
        <v>40</v>
      </c>
      <c r="C42" s="12" t="s">
        <v>30</v>
      </c>
      <c r="D42" s="13" t="s">
        <v>17</v>
      </c>
      <c r="E42" s="70">
        <f>SUM('[1]9'!G73)</f>
        <v>1.5</v>
      </c>
    </row>
    <row r="43" spans="1:5" ht="63.75" customHeight="1" x14ac:dyDescent="0.25">
      <c r="A43" s="14" t="s">
        <v>27</v>
      </c>
      <c r="B43" s="20" t="s">
        <v>40</v>
      </c>
      <c r="C43" s="12">
        <v>100</v>
      </c>
      <c r="D43" s="13"/>
      <c r="E43" s="70">
        <f>E44</f>
        <v>3383.6</v>
      </c>
    </row>
    <row r="44" spans="1:5" x14ac:dyDescent="0.25">
      <c r="A44" s="23" t="s">
        <v>43</v>
      </c>
      <c r="B44" s="20" t="s">
        <v>40</v>
      </c>
      <c r="C44" s="12">
        <v>100</v>
      </c>
      <c r="D44" s="13" t="s">
        <v>44</v>
      </c>
      <c r="E44" s="65">
        <f>SUM('[1]9'!G18)</f>
        <v>3383.6</v>
      </c>
    </row>
    <row r="45" spans="1:5" ht="30" x14ac:dyDescent="0.25">
      <c r="A45" s="15" t="s">
        <v>42</v>
      </c>
      <c r="B45" s="20" t="s">
        <v>40</v>
      </c>
      <c r="C45" s="12" t="s">
        <v>30</v>
      </c>
      <c r="D45" s="13"/>
      <c r="E45" s="70">
        <f>E46</f>
        <v>272.39999999999998</v>
      </c>
    </row>
    <row r="46" spans="1:5" x14ac:dyDescent="0.25">
      <c r="A46" s="10" t="s">
        <v>43</v>
      </c>
      <c r="B46" s="20" t="s">
        <v>40</v>
      </c>
      <c r="C46" s="12" t="s">
        <v>30</v>
      </c>
      <c r="D46" s="13" t="s">
        <v>44</v>
      </c>
      <c r="E46" s="70">
        <f>SUM('[1]9'!G23)</f>
        <v>272.39999999999998</v>
      </c>
    </row>
    <row r="47" spans="1:5" x14ac:dyDescent="0.25">
      <c r="A47" s="10" t="s">
        <v>31</v>
      </c>
      <c r="B47" s="20" t="s">
        <v>40</v>
      </c>
      <c r="C47" s="12">
        <v>800</v>
      </c>
      <c r="D47" s="13"/>
      <c r="E47" s="70">
        <f>E48</f>
        <v>16.7</v>
      </c>
    </row>
    <row r="48" spans="1:5" x14ac:dyDescent="0.25">
      <c r="A48" s="10" t="s">
        <v>43</v>
      </c>
      <c r="B48" s="20" t="s">
        <v>40</v>
      </c>
      <c r="C48" s="12">
        <v>800</v>
      </c>
      <c r="D48" s="13" t="s">
        <v>44</v>
      </c>
      <c r="E48" s="70">
        <f>SUM('[1]9'!G28)</f>
        <v>16.7</v>
      </c>
    </row>
    <row r="49" spans="1:5" ht="60" x14ac:dyDescent="0.25">
      <c r="A49" s="10" t="s">
        <v>280</v>
      </c>
      <c r="B49" s="20" t="s">
        <v>281</v>
      </c>
      <c r="C49" s="12"/>
      <c r="D49" s="13"/>
      <c r="E49" s="70">
        <f>SUM(E50)</f>
        <v>5368.4</v>
      </c>
    </row>
    <row r="50" spans="1:5" ht="30" x14ac:dyDescent="0.25">
      <c r="A50" s="10" t="s">
        <v>282</v>
      </c>
      <c r="B50" s="20" t="s">
        <v>281</v>
      </c>
      <c r="C50" s="12">
        <v>400</v>
      </c>
      <c r="D50" s="13"/>
      <c r="E50" s="70">
        <f>SUM(E51)</f>
        <v>5368.4</v>
      </c>
    </row>
    <row r="51" spans="1:5" x14ac:dyDescent="0.25">
      <c r="A51" s="10" t="s">
        <v>43</v>
      </c>
      <c r="B51" s="20" t="s">
        <v>281</v>
      </c>
      <c r="C51" s="12">
        <v>400</v>
      </c>
      <c r="D51" s="13" t="s">
        <v>44</v>
      </c>
      <c r="E51" s="70">
        <f>SUM('[1]9'!G32)</f>
        <v>5368.4</v>
      </c>
    </row>
    <row r="52" spans="1:5" ht="45" x14ac:dyDescent="0.25">
      <c r="A52" s="23" t="s">
        <v>45</v>
      </c>
      <c r="B52" s="20" t="s">
        <v>46</v>
      </c>
      <c r="C52" s="12"/>
      <c r="D52" s="13"/>
      <c r="E52" s="65">
        <f>E53</f>
        <v>2037.9</v>
      </c>
    </row>
    <row r="53" spans="1:5" ht="47.25" customHeight="1" x14ac:dyDescent="0.25">
      <c r="A53" s="14" t="s">
        <v>352</v>
      </c>
      <c r="B53" s="20" t="s">
        <v>350</v>
      </c>
      <c r="C53" s="12"/>
      <c r="D53" s="13"/>
      <c r="E53" s="70">
        <f>SUM(E54)</f>
        <v>2037.9</v>
      </c>
    </row>
    <row r="54" spans="1:5" ht="30" x14ac:dyDescent="0.25">
      <c r="A54" s="15" t="s">
        <v>48</v>
      </c>
      <c r="B54" s="20" t="s">
        <v>47</v>
      </c>
      <c r="C54" s="12"/>
      <c r="D54" s="13"/>
      <c r="E54" s="70">
        <f>SUM(E57+E55+E59+E61)</f>
        <v>2037.9</v>
      </c>
    </row>
    <row r="55" spans="1:5" ht="30" x14ac:dyDescent="0.25">
      <c r="A55" s="10" t="s">
        <v>49</v>
      </c>
      <c r="B55" s="20" t="s">
        <v>47</v>
      </c>
      <c r="C55" s="12">
        <v>200</v>
      </c>
      <c r="D55" s="13"/>
      <c r="E55" s="70">
        <f>SUM(E56)</f>
        <v>3.8</v>
      </c>
    </row>
    <row r="56" spans="1:5" ht="30" x14ac:dyDescent="0.25">
      <c r="A56" s="23" t="s">
        <v>16</v>
      </c>
      <c r="B56" s="20" t="s">
        <v>47</v>
      </c>
      <c r="C56" s="12">
        <v>200</v>
      </c>
      <c r="D56" s="13" t="s">
        <v>17</v>
      </c>
      <c r="E56" s="70">
        <f>SUM('[1]9'!G88)</f>
        <v>3.8</v>
      </c>
    </row>
    <row r="57" spans="1:5" ht="75" x14ac:dyDescent="0.25">
      <c r="A57" s="10" t="s">
        <v>27</v>
      </c>
      <c r="B57" s="20" t="s">
        <v>47</v>
      </c>
      <c r="C57" s="12">
        <v>100</v>
      </c>
      <c r="D57" s="13"/>
      <c r="E57" s="70">
        <f>E58</f>
        <v>1952.4</v>
      </c>
    </row>
    <row r="58" spans="1:5" x14ac:dyDescent="0.25">
      <c r="A58" s="10" t="s">
        <v>50</v>
      </c>
      <c r="B58" s="20" t="s">
        <v>47</v>
      </c>
      <c r="C58" s="12">
        <v>100</v>
      </c>
      <c r="D58" s="13" t="s">
        <v>51</v>
      </c>
      <c r="E58" s="70">
        <v>1952.4</v>
      </c>
    </row>
    <row r="59" spans="1:5" ht="30" x14ac:dyDescent="0.25">
      <c r="A59" s="10" t="s">
        <v>49</v>
      </c>
      <c r="B59" s="20" t="s">
        <v>47</v>
      </c>
      <c r="C59" s="12">
        <v>200</v>
      </c>
      <c r="D59" s="13"/>
      <c r="E59" s="70">
        <f>E60</f>
        <v>78.7</v>
      </c>
    </row>
    <row r="60" spans="1:5" x14ac:dyDescent="0.25">
      <c r="A60" s="10" t="s">
        <v>50</v>
      </c>
      <c r="B60" s="20" t="s">
        <v>47</v>
      </c>
      <c r="C60" s="12">
        <v>200</v>
      </c>
      <c r="D60" s="13" t="s">
        <v>51</v>
      </c>
      <c r="E60" s="70">
        <v>78.7</v>
      </c>
    </row>
    <row r="61" spans="1:5" x14ac:dyDescent="0.25">
      <c r="A61" s="15" t="s">
        <v>31</v>
      </c>
      <c r="B61" s="20" t="s">
        <v>47</v>
      </c>
      <c r="C61" s="12">
        <v>800</v>
      </c>
      <c r="D61" s="13"/>
      <c r="E61" s="70">
        <f>SUM(E62)</f>
        <v>3</v>
      </c>
    </row>
    <row r="62" spans="1:5" x14ac:dyDescent="0.25">
      <c r="A62" s="10" t="s">
        <v>50</v>
      </c>
      <c r="B62" s="20" t="s">
        <v>47</v>
      </c>
      <c r="C62" s="12">
        <v>800</v>
      </c>
      <c r="D62" s="13" t="s">
        <v>51</v>
      </c>
      <c r="E62" s="70">
        <f>SUM('[1]9'!G187)</f>
        <v>3</v>
      </c>
    </row>
    <row r="63" spans="1:5" ht="45" x14ac:dyDescent="0.25">
      <c r="A63" s="10" t="s">
        <v>52</v>
      </c>
      <c r="B63" s="19" t="s">
        <v>54</v>
      </c>
      <c r="C63" s="12"/>
      <c r="D63" s="13"/>
      <c r="E63" s="65">
        <f>SUM(E64)</f>
        <v>7085.3</v>
      </c>
    </row>
    <row r="64" spans="1:5" ht="42.75" customHeight="1" x14ac:dyDescent="0.25">
      <c r="A64" s="14" t="s">
        <v>351</v>
      </c>
      <c r="B64" s="19" t="s">
        <v>54</v>
      </c>
      <c r="C64" s="12"/>
      <c r="D64" s="13"/>
      <c r="E64" s="70">
        <f>SUM(E65)</f>
        <v>7085.3</v>
      </c>
    </row>
    <row r="65" spans="1:5" x14ac:dyDescent="0.25">
      <c r="A65" s="14" t="s">
        <v>55</v>
      </c>
      <c r="B65" s="19" t="s">
        <v>53</v>
      </c>
      <c r="C65" s="12"/>
      <c r="D65" s="13"/>
      <c r="E65" s="70">
        <f>SUM(E68+E70+E66)</f>
        <v>7085.3</v>
      </c>
    </row>
    <row r="66" spans="1:5" ht="30" x14ac:dyDescent="0.25">
      <c r="A66" s="10" t="s">
        <v>49</v>
      </c>
      <c r="B66" s="19" t="s">
        <v>53</v>
      </c>
      <c r="C66" s="12">
        <v>200</v>
      </c>
      <c r="D66" s="13"/>
      <c r="E66" s="70">
        <f>SUM(E67)</f>
        <v>5.8</v>
      </c>
    </row>
    <row r="67" spans="1:5" ht="30" x14ac:dyDescent="0.25">
      <c r="A67" s="14" t="s">
        <v>16</v>
      </c>
      <c r="B67" s="19" t="s">
        <v>53</v>
      </c>
      <c r="C67" s="12">
        <v>200</v>
      </c>
      <c r="D67" s="13" t="s">
        <v>17</v>
      </c>
      <c r="E67" s="70">
        <f>SUM('[1]9'!G94)</f>
        <v>5.8</v>
      </c>
    </row>
    <row r="68" spans="1:5" ht="75" x14ac:dyDescent="0.25">
      <c r="A68" s="10" t="s">
        <v>56</v>
      </c>
      <c r="B68" s="19" t="s">
        <v>53</v>
      </c>
      <c r="C68" s="12">
        <v>100</v>
      </c>
      <c r="D68" s="13"/>
      <c r="E68" s="70">
        <f>SUM(E69)</f>
        <v>6960</v>
      </c>
    </row>
    <row r="69" spans="1:5" x14ac:dyDescent="0.25">
      <c r="A69" s="10" t="s">
        <v>50</v>
      </c>
      <c r="B69" s="19" t="s">
        <v>53</v>
      </c>
      <c r="C69" s="12">
        <v>100</v>
      </c>
      <c r="D69" s="13" t="s">
        <v>51</v>
      </c>
      <c r="E69" s="70">
        <f>SUM('[1]9'!G193)</f>
        <v>6960</v>
      </c>
    </row>
    <row r="70" spans="1:5" ht="30" x14ac:dyDescent="0.25">
      <c r="A70" s="10" t="s">
        <v>49</v>
      </c>
      <c r="B70" s="19" t="s">
        <v>53</v>
      </c>
      <c r="C70" s="12">
        <v>200</v>
      </c>
      <c r="D70" s="13"/>
      <c r="E70" s="70">
        <f>SUM(E71)</f>
        <v>119.5</v>
      </c>
    </row>
    <row r="71" spans="1:5" x14ac:dyDescent="0.25">
      <c r="A71" s="10" t="s">
        <v>50</v>
      </c>
      <c r="B71" s="19" t="s">
        <v>53</v>
      </c>
      <c r="C71" s="12">
        <v>200</v>
      </c>
      <c r="D71" s="13" t="s">
        <v>51</v>
      </c>
      <c r="E71" s="70">
        <f>SUM('[1]9'!G197)</f>
        <v>119.5</v>
      </c>
    </row>
    <row r="72" spans="1:5" ht="45" x14ac:dyDescent="0.25">
      <c r="A72" s="15" t="s">
        <v>57</v>
      </c>
      <c r="B72" s="22" t="s">
        <v>58</v>
      </c>
      <c r="C72" s="12"/>
      <c r="D72" s="13"/>
      <c r="E72" s="65">
        <f>SUM(E73)</f>
        <v>216.2</v>
      </c>
    </row>
    <row r="73" spans="1:5" ht="30" x14ac:dyDescent="0.25">
      <c r="A73" s="41" t="s">
        <v>59</v>
      </c>
      <c r="B73" s="22" t="s">
        <v>60</v>
      </c>
      <c r="C73" s="12"/>
      <c r="D73" s="13"/>
      <c r="E73" s="70">
        <f>SUM(E74)</f>
        <v>216.2</v>
      </c>
    </row>
    <row r="74" spans="1:5" ht="30" x14ac:dyDescent="0.25">
      <c r="A74" s="42" t="s">
        <v>61</v>
      </c>
      <c r="B74" s="22" t="s">
        <v>62</v>
      </c>
      <c r="C74" s="12"/>
      <c r="D74" s="13"/>
      <c r="E74" s="70">
        <f>SUM(E75+E81+E83+E77+E79)</f>
        <v>216.2</v>
      </c>
    </row>
    <row r="75" spans="1:5" ht="30" x14ac:dyDescent="0.25">
      <c r="A75" s="50" t="s">
        <v>63</v>
      </c>
      <c r="B75" s="51" t="s">
        <v>62</v>
      </c>
      <c r="C75" s="51" t="s">
        <v>30</v>
      </c>
      <c r="D75" s="13"/>
      <c r="E75" s="70">
        <f>SUM(E76)</f>
        <v>64</v>
      </c>
    </row>
    <row r="76" spans="1:5" x14ac:dyDescent="0.25">
      <c r="A76" s="10" t="s">
        <v>43</v>
      </c>
      <c r="B76" s="51" t="s">
        <v>62</v>
      </c>
      <c r="C76" s="51" t="s">
        <v>30</v>
      </c>
      <c r="D76" s="13" t="s">
        <v>44</v>
      </c>
      <c r="E76" s="70">
        <f>SUM('[1]9'!G46)</f>
        <v>64</v>
      </c>
    </row>
    <row r="77" spans="1:5" ht="30" x14ac:dyDescent="0.25">
      <c r="A77" s="50" t="s">
        <v>63</v>
      </c>
      <c r="B77" s="51" t="s">
        <v>62</v>
      </c>
      <c r="C77" s="52">
        <v>200</v>
      </c>
      <c r="D77" s="13"/>
      <c r="E77" s="70">
        <f>SUM(E78)</f>
        <v>12.2</v>
      </c>
    </row>
    <row r="78" spans="1:5" ht="30" x14ac:dyDescent="0.25">
      <c r="A78" s="23" t="s">
        <v>16</v>
      </c>
      <c r="B78" s="51" t="s">
        <v>62</v>
      </c>
      <c r="C78" s="52">
        <v>200</v>
      </c>
      <c r="D78" s="13" t="s">
        <v>17</v>
      </c>
      <c r="E78" s="70">
        <v>12.2</v>
      </c>
    </row>
    <row r="79" spans="1:5" ht="30" x14ac:dyDescent="0.25">
      <c r="A79" s="17" t="s">
        <v>15</v>
      </c>
      <c r="B79" s="51" t="s">
        <v>62</v>
      </c>
      <c r="C79" s="52">
        <v>600</v>
      </c>
      <c r="D79" s="13"/>
      <c r="E79" s="70">
        <f>SUM(E80)</f>
        <v>10</v>
      </c>
    </row>
    <row r="80" spans="1:5" ht="30" x14ac:dyDescent="0.25">
      <c r="A80" s="23" t="s">
        <v>16</v>
      </c>
      <c r="B80" s="51" t="s">
        <v>62</v>
      </c>
      <c r="C80" s="52">
        <v>600</v>
      </c>
      <c r="D80" s="13" t="s">
        <v>17</v>
      </c>
      <c r="E80" s="70">
        <f>SUM('[1]9'!G82)</f>
        <v>10</v>
      </c>
    </row>
    <row r="81" spans="1:5" ht="30" x14ac:dyDescent="0.25">
      <c r="A81" s="17" t="s">
        <v>15</v>
      </c>
      <c r="B81" s="22" t="s">
        <v>62</v>
      </c>
      <c r="C81" s="12">
        <v>600</v>
      </c>
      <c r="D81" s="13"/>
      <c r="E81" s="70">
        <f>SUM('[2]9'!G109)</f>
        <v>30</v>
      </c>
    </row>
    <row r="82" spans="1:5" x14ac:dyDescent="0.25">
      <c r="A82" s="10" t="s">
        <v>18</v>
      </c>
      <c r="B82" s="22" t="s">
        <v>62</v>
      </c>
      <c r="C82" s="12">
        <v>600</v>
      </c>
      <c r="D82" s="13" t="s">
        <v>19</v>
      </c>
      <c r="E82" s="70">
        <f>SUM('[1]9'!G123)</f>
        <v>30</v>
      </c>
    </row>
    <row r="83" spans="1:5" ht="30" x14ac:dyDescent="0.25">
      <c r="A83" s="50" t="s">
        <v>63</v>
      </c>
      <c r="B83" s="51" t="s">
        <v>62</v>
      </c>
      <c r="C83" s="51" t="s">
        <v>30</v>
      </c>
      <c r="D83" s="13"/>
      <c r="E83" s="70">
        <f>SUM(E84)</f>
        <v>100</v>
      </c>
    </row>
    <row r="84" spans="1:5" x14ac:dyDescent="0.25">
      <c r="A84" s="10" t="s">
        <v>18</v>
      </c>
      <c r="B84" s="51" t="s">
        <v>62</v>
      </c>
      <c r="C84" s="51" t="s">
        <v>30</v>
      </c>
      <c r="D84" s="13" t="s">
        <v>19</v>
      </c>
      <c r="E84" s="70">
        <f>SUM('[1]9'!G151)</f>
        <v>100</v>
      </c>
    </row>
    <row r="85" spans="1:5" ht="30" x14ac:dyDescent="0.25">
      <c r="A85" s="23" t="s">
        <v>64</v>
      </c>
      <c r="B85" s="20" t="s">
        <v>65</v>
      </c>
      <c r="C85" s="12"/>
      <c r="D85" s="13"/>
      <c r="E85" s="71">
        <f>E86+E102+E135+E154+E168+E188</f>
        <v>294440.09999999998</v>
      </c>
    </row>
    <row r="86" spans="1:5" ht="30" x14ac:dyDescent="0.25">
      <c r="A86" s="23" t="s">
        <v>66</v>
      </c>
      <c r="B86" s="20" t="s">
        <v>67</v>
      </c>
      <c r="C86" s="12"/>
      <c r="D86" s="13"/>
      <c r="E86" s="65">
        <f>E87</f>
        <v>68913.3</v>
      </c>
    </row>
    <row r="87" spans="1:5" ht="45" x14ac:dyDescent="0.25">
      <c r="A87" s="14" t="s">
        <v>68</v>
      </c>
      <c r="B87" s="20" t="s">
        <v>69</v>
      </c>
      <c r="C87" s="21"/>
      <c r="D87" s="20"/>
      <c r="E87" s="70">
        <f>E88+E97</f>
        <v>68913.3</v>
      </c>
    </row>
    <row r="88" spans="1:5" ht="31.5" customHeight="1" x14ac:dyDescent="0.25">
      <c r="A88" s="14" t="s">
        <v>353</v>
      </c>
      <c r="B88" s="19" t="s">
        <v>70</v>
      </c>
      <c r="C88" s="21"/>
      <c r="D88" s="20"/>
      <c r="E88" s="70">
        <v>11011.3</v>
      </c>
    </row>
    <row r="89" spans="1:5" ht="75" x14ac:dyDescent="0.25">
      <c r="A89" s="15" t="s">
        <v>27</v>
      </c>
      <c r="B89" s="19" t="s">
        <v>70</v>
      </c>
      <c r="C89" s="12">
        <v>100</v>
      </c>
      <c r="D89" s="13"/>
      <c r="E89" s="70">
        <f>E90</f>
        <v>28.4</v>
      </c>
    </row>
    <row r="90" spans="1:5" x14ac:dyDescent="0.25">
      <c r="A90" s="23" t="s">
        <v>71</v>
      </c>
      <c r="B90" s="19" t="s">
        <v>70</v>
      </c>
      <c r="C90" s="12">
        <v>100</v>
      </c>
      <c r="D90" s="13" t="s">
        <v>72</v>
      </c>
      <c r="E90" s="70">
        <f>SUM('[1]9'!G238)</f>
        <v>28.4</v>
      </c>
    </row>
    <row r="91" spans="1:5" ht="30" x14ac:dyDescent="0.25">
      <c r="A91" s="15" t="s">
        <v>49</v>
      </c>
      <c r="B91" s="19" t="s">
        <v>70</v>
      </c>
      <c r="C91" s="12">
        <v>200</v>
      </c>
      <c r="D91" s="13"/>
      <c r="E91" s="70">
        <f>E92</f>
        <v>10754.900000000001</v>
      </c>
    </row>
    <row r="92" spans="1:5" x14ac:dyDescent="0.25">
      <c r="A92" s="23" t="s">
        <v>71</v>
      </c>
      <c r="B92" s="19" t="s">
        <v>70</v>
      </c>
      <c r="C92" s="21">
        <v>200</v>
      </c>
      <c r="D92" s="20" t="s">
        <v>72</v>
      </c>
      <c r="E92" s="70">
        <f>SUM('[1]9'!G241)</f>
        <v>10754.900000000001</v>
      </c>
    </row>
    <row r="93" spans="1:5" ht="30" x14ac:dyDescent="0.25">
      <c r="A93" s="15" t="s">
        <v>49</v>
      </c>
      <c r="B93" s="19" t="s">
        <v>70</v>
      </c>
      <c r="C93" s="21">
        <v>200</v>
      </c>
      <c r="D93" s="20"/>
      <c r="E93" s="70">
        <f>E94</f>
        <v>41</v>
      </c>
    </row>
    <row r="94" spans="1:5" ht="30" x14ac:dyDescent="0.25">
      <c r="A94" s="10" t="s">
        <v>16</v>
      </c>
      <c r="B94" s="19" t="s">
        <v>70</v>
      </c>
      <c r="C94" s="21">
        <v>200</v>
      </c>
      <c r="D94" s="20" t="s">
        <v>17</v>
      </c>
      <c r="E94" s="70">
        <f>SUM('[1]9'!G383)</f>
        <v>41</v>
      </c>
    </row>
    <row r="95" spans="1:5" x14ac:dyDescent="0.25">
      <c r="A95" s="15" t="s">
        <v>31</v>
      </c>
      <c r="B95" s="19" t="s">
        <v>70</v>
      </c>
      <c r="C95" s="21">
        <v>800</v>
      </c>
      <c r="D95" s="13"/>
      <c r="E95" s="70">
        <f>E96</f>
        <v>187</v>
      </c>
    </row>
    <row r="96" spans="1:5" x14ac:dyDescent="0.25">
      <c r="A96" s="23" t="s">
        <v>71</v>
      </c>
      <c r="B96" s="19" t="s">
        <v>70</v>
      </c>
      <c r="C96" s="21">
        <v>800</v>
      </c>
      <c r="D96" s="13" t="s">
        <v>72</v>
      </c>
      <c r="E96" s="70">
        <f>SUM('[1]9'!G246)</f>
        <v>187</v>
      </c>
    </row>
    <row r="97" spans="1:5" ht="60" x14ac:dyDescent="0.25">
      <c r="A97" s="24" t="s">
        <v>382</v>
      </c>
      <c r="B97" s="20" t="s">
        <v>73</v>
      </c>
      <c r="C97" s="12"/>
      <c r="D97" s="13"/>
      <c r="E97" s="70">
        <f>E98+E100</f>
        <v>57902</v>
      </c>
    </row>
    <row r="98" spans="1:5" ht="75" x14ac:dyDescent="0.25">
      <c r="A98" s="10" t="s">
        <v>27</v>
      </c>
      <c r="B98" s="20" t="s">
        <v>73</v>
      </c>
      <c r="C98" s="12">
        <v>100</v>
      </c>
      <c r="D98" s="13"/>
      <c r="E98" s="70">
        <f>E99</f>
        <v>57500</v>
      </c>
    </row>
    <row r="99" spans="1:5" x14ac:dyDescent="0.25">
      <c r="A99" s="23" t="s">
        <v>71</v>
      </c>
      <c r="B99" s="20" t="s">
        <v>73</v>
      </c>
      <c r="C99" s="12" t="s">
        <v>28</v>
      </c>
      <c r="D99" s="13" t="s">
        <v>72</v>
      </c>
      <c r="E99" s="65">
        <v>57500</v>
      </c>
    </row>
    <row r="100" spans="1:5" ht="30" x14ac:dyDescent="0.25">
      <c r="A100" s="10" t="s">
        <v>49</v>
      </c>
      <c r="B100" s="20" t="s">
        <v>73</v>
      </c>
      <c r="C100" s="21">
        <v>200</v>
      </c>
      <c r="D100" s="13"/>
      <c r="E100" s="70">
        <f>E101</f>
        <v>402</v>
      </c>
    </row>
    <row r="101" spans="1:5" x14ac:dyDescent="0.25">
      <c r="A101" s="23" t="s">
        <v>71</v>
      </c>
      <c r="B101" s="20" t="s">
        <v>73</v>
      </c>
      <c r="C101" s="12" t="s">
        <v>30</v>
      </c>
      <c r="D101" s="13" t="s">
        <v>72</v>
      </c>
      <c r="E101" s="70">
        <v>402</v>
      </c>
    </row>
    <row r="102" spans="1:5" ht="30" x14ac:dyDescent="0.25">
      <c r="A102" s="23" t="s">
        <v>74</v>
      </c>
      <c r="B102" s="20" t="s">
        <v>75</v>
      </c>
      <c r="C102" s="12"/>
      <c r="D102" s="13"/>
      <c r="E102" s="65">
        <f>E103</f>
        <v>206176.9</v>
      </c>
    </row>
    <row r="103" spans="1:5" ht="45" x14ac:dyDescent="0.25">
      <c r="A103" s="14" t="s">
        <v>76</v>
      </c>
      <c r="B103" s="20" t="s">
        <v>77</v>
      </c>
      <c r="C103" s="21"/>
      <c r="D103" s="20"/>
      <c r="E103" s="70">
        <f>E105+E107+E109+E111+E113+E115+E117+E120+E124+E126+E132+E129</f>
        <v>206176.9</v>
      </c>
    </row>
    <row r="104" spans="1:5" ht="45" x14ac:dyDescent="0.25">
      <c r="A104" s="14" t="s">
        <v>354</v>
      </c>
      <c r="B104" s="13" t="s">
        <v>79</v>
      </c>
      <c r="C104" s="21"/>
      <c r="D104" s="20"/>
      <c r="E104" s="70">
        <f>E105</f>
        <v>13041.1</v>
      </c>
    </row>
    <row r="105" spans="1:5" ht="30" x14ac:dyDescent="0.25">
      <c r="A105" s="23" t="s">
        <v>78</v>
      </c>
      <c r="B105" s="13" t="s">
        <v>79</v>
      </c>
      <c r="C105" s="12">
        <v>600</v>
      </c>
      <c r="D105" s="13"/>
      <c r="E105" s="70">
        <f>E106</f>
        <v>13041.1</v>
      </c>
    </row>
    <row r="106" spans="1:5" x14ac:dyDescent="0.25">
      <c r="A106" s="10" t="s">
        <v>80</v>
      </c>
      <c r="B106" s="13" t="s">
        <v>79</v>
      </c>
      <c r="C106" s="12">
        <v>600</v>
      </c>
      <c r="D106" s="13" t="s">
        <v>81</v>
      </c>
      <c r="E106" s="70">
        <f>SUM('[1]9'!G271)</f>
        <v>13041.1</v>
      </c>
    </row>
    <row r="107" spans="1:5" ht="105" x14ac:dyDescent="0.25">
      <c r="A107" s="10" t="s">
        <v>82</v>
      </c>
      <c r="B107" s="13" t="s">
        <v>83</v>
      </c>
      <c r="C107" s="12"/>
      <c r="D107" s="13"/>
      <c r="E107" s="70">
        <f>SUM(E108)</f>
        <v>2104.1</v>
      </c>
    </row>
    <row r="108" spans="1:5" x14ac:dyDescent="0.25">
      <c r="A108" s="10" t="s">
        <v>80</v>
      </c>
      <c r="B108" s="13" t="s">
        <v>83</v>
      </c>
      <c r="C108" s="12">
        <v>600</v>
      </c>
      <c r="D108" s="13" t="s">
        <v>81</v>
      </c>
      <c r="E108" s="70">
        <f>SUM('[1]9'!G283)</f>
        <v>2104.1</v>
      </c>
    </row>
    <row r="109" spans="1:5" ht="98.25" customHeight="1" x14ac:dyDescent="0.25">
      <c r="A109" s="10" t="s">
        <v>355</v>
      </c>
      <c r="B109" s="13" t="s">
        <v>83</v>
      </c>
      <c r="C109" s="12"/>
      <c r="D109" s="13"/>
      <c r="E109" s="70">
        <f>SUM(E110)</f>
        <v>110.8</v>
      </c>
    </row>
    <row r="110" spans="1:5" x14ac:dyDescent="0.25">
      <c r="A110" s="10" t="s">
        <v>80</v>
      </c>
      <c r="B110" s="13" t="s">
        <v>83</v>
      </c>
      <c r="C110" s="12">
        <v>600</v>
      </c>
      <c r="D110" s="13" t="s">
        <v>81</v>
      </c>
      <c r="E110" s="70">
        <f>SUM('[1]9'!G287)</f>
        <v>110.8</v>
      </c>
    </row>
    <row r="111" spans="1:5" ht="45" x14ac:dyDescent="0.25">
      <c r="A111" s="10" t="s">
        <v>84</v>
      </c>
      <c r="B111" s="13" t="s">
        <v>85</v>
      </c>
      <c r="C111" s="12"/>
      <c r="D111" s="13"/>
      <c r="E111" s="70">
        <f>SUM(E112)</f>
        <v>297.60000000000002</v>
      </c>
    </row>
    <row r="112" spans="1:5" x14ac:dyDescent="0.25">
      <c r="A112" s="10" t="s">
        <v>80</v>
      </c>
      <c r="B112" s="13" t="s">
        <v>85</v>
      </c>
      <c r="C112" s="12">
        <v>600</v>
      </c>
      <c r="D112" s="13" t="s">
        <v>81</v>
      </c>
      <c r="E112" s="70">
        <f>SUM('[1]9'!G291)</f>
        <v>297.60000000000002</v>
      </c>
    </row>
    <row r="113" spans="1:5" ht="60" x14ac:dyDescent="0.25">
      <c r="A113" s="15" t="s">
        <v>264</v>
      </c>
      <c r="B113" s="53" t="s">
        <v>265</v>
      </c>
      <c r="C113" s="12"/>
      <c r="D113" s="13"/>
      <c r="E113" s="70">
        <f>E114</f>
        <v>8145.8</v>
      </c>
    </row>
    <row r="114" spans="1:5" x14ac:dyDescent="0.25">
      <c r="A114" s="10" t="s">
        <v>80</v>
      </c>
      <c r="B114" s="53" t="s">
        <v>265</v>
      </c>
      <c r="C114" s="12">
        <v>600</v>
      </c>
      <c r="D114" s="13" t="s">
        <v>81</v>
      </c>
      <c r="E114" s="70">
        <f>SUM('[1]9'!G295)</f>
        <v>8145.8</v>
      </c>
    </row>
    <row r="115" spans="1:5" ht="55.5" customHeight="1" x14ac:dyDescent="0.25">
      <c r="A115" s="10" t="s">
        <v>356</v>
      </c>
      <c r="B115" s="13" t="s">
        <v>86</v>
      </c>
      <c r="C115" s="12"/>
      <c r="D115" s="13"/>
      <c r="E115" s="70">
        <f>SUM(E116)</f>
        <v>1076.2</v>
      </c>
    </row>
    <row r="116" spans="1:5" x14ac:dyDescent="0.25">
      <c r="A116" s="10" t="s">
        <v>80</v>
      </c>
      <c r="B116" s="13" t="s">
        <v>86</v>
      </c>
      <c r="C116" s="12">
        <v>600</v>
      </c>
      <c r="D116" s="13" t="s">
        <v>81</v>
      </c>
      <c r="E116" s="70">
        <f>SUM('[1]9'!G299+'[1]9'!G303)</f>
        <v>1076.2</v>
      </c>
    </row>
    <row r="117" spans="1:5" ht="75" x14ac:dyDescent="0.25">
      <c r="A117" s="25" t="s">
        <v>87</v>
      </c>
      <c r="B117" s="54" t="s">
        <v>88</v>
      </c>
      <c r="C117" s="12"/>
      <c r="D117" s="13"/>
      <c r="E117" s="70">
        <f>SUM(E118)</f>
        <v>833.3</v>
      </c>
    </row>
    <row r="118" spans="1:5" ht="30" x14ac:dyDescent="0.25">
      <c r="A118" s="23" t="s">
        <v>89</v>
      </c>
      <c r="B118" s="54" t="s">
        <v>88</v>
      </c>
      <c r="C118" s="12">
        <v>600</v>
      </c>
      <c r="D118" s="13"/>
      <c r="E118" s="70">
        <f>SUM(E119)</f>
        <v>833.3</v>
      </c>
    </row>
    <row r="119" spans="1:5" x14ac:dyDescent="0.25">
      <c r="A119" s="10" t="s">
        <v>80</v>
      </c>
      <c r="B119" s="54" t="s">
        <v>88</v>
      </c>
      <c r="C119" s="12">
        <v>600</v>
      </c>
      <c r="D119" s="13" t="s">
        <v>81</v>
      </c>
      <c r="E119" s="70">
        <f>SUM('[1]9'!G307)</f>
        <v>833.3</v>
      </c>
    </row>
    <row r="120" spans="1:5" ht="72" customHeight="1" x14ac:dyDescent="0.25">
      <c r="A120" s="25" t="s">
        <v>90</v>
      </c>
      <c r="B120" s="54" t="s">
        <v>88</v>
      </c>
      <c r="C120" s="12"/>
      <c r="D120" s="13"/>
      <c r="E120" s="70">
        <f>SUM(E121)</f>
        <v>43.9</v>
      </c>
    </row>
    <row r="121" spans="1:5" ht="30" x14ac:dyDescent="0.25">
      <c r="A121" s="23" t="s">
        <v>89</v>
      </c>
      <c r="B121" s="54" t="s">
        <v>88</v>
      </c>
      <c r="C121" s="12">
        <v>600</v>
      </c>
      <c r="D121" s="13"/>
      <c r="E121" s="70">
        <f>SUM(E122)</f>
        <v>43.9</v>
      </c>
    </row>
    <row r="122" spans="1:5" x14ac:dyDescent="0.25">
      <c r="A122" s="10" t="s">
        <v>80</v>
      </c>
      <c r="B122" s="54" t="s">
        <v>88</v>
      </c>
      <c r="C122" s="12">
        <v>600</v>
      </c>
      <c r="D122" s="13" t="s">
        <v>81</v>
      </c>
      <c r="E122" s="70">
        <f>SUM('[1]9'!G311)</f>
        <v>43.9</v>
      </c>
    </row>
    <row r="123" spans="1:5" ht="45" x14ac:dyDescent="0.25">
      <c r="A123" s="10" t="s">
        <v>354</v>
      </c>
      <c r="B123" s="54">
        <v>4320142199</v>
      </c>
      <c r="C123" s="12"/>
      <c r="D123" s="13"/>
      <c r="E123" s="70">
        <f>E124</f>
        <v>57</v>
      </c>
    </row>
    <row r="124" spans="1:5" ht="30" x14ac:dyDescent="0.25">
      <c r="A124" s="23" t="s">
        <v>89</v>
      </c>
      <c r="B124" s="13" t="s">
        <v>79</v>
      </c>
      <c r="C124" s="12">
        <v>600</v>
      </c>
      <c r="D124" s="13"/>
      <c r="E124" s="70">
        <f>E125</f>
        <v>57</v>
      </c>
    </row>
    <row r="125" spans="1:5" ht="30" x14ac:dyDescent="0.25">
      <c r="A125" s="10" t="s">
        <v>16</v>
      </c>
      <c r="B125" s="13" t="s">
        <v>79</v>
      </c>
      <c r="C125" s="12">
        <v>600</v>
      </c>
      <c r="D125" s="13" t="s">
        <v>17</v>
      </c>
      <c r="E125" s="70">
        <f>SUM('[1]9'!G388)</f>
        <v>57</v>
      </c>
    </row>
    <row r="126" spans="1:5" ht="105" x14ac:dyDescent="0.25">
      <c r="A126" s="26" t="s">
        <v>383</v>
      </c>
      <c r="B126" s="20" t="s">
        <v>91</v>
      </c>
      <c r="C126" s="12"/>
      <c r="D126" s="13"/>
      <c r="E126" s="70">
        <f>E127</f>
        <v>160323.70000000001</v>
      </c>
    </row>
    <row r="127" spans="1:5" ht="30" x14ac:dyDescent="0.25">
      <c r="A127" s="23" t="s">
        <v>78</v>
      </c>
      <c r="B127" s="13" t="s">
        <v>91</v>
      </c>
      <c r="C127" s="12">
        <v>600</v>
      </c>
      <c r="D127" s="13"/>
      <c r="E127" s="70">
        <f>E128</f>
        <v>160323.70000000001</v>
      </c>
    </row>
    <row r="128" spans="1:5" x14ac:dyDescent="0.25">
      <c r="A128" s="10" t="s">
        <v>80</v>
      </c>
      <c r="B128" s="13" t="s">
        <v>91</v>
      </c>
      <c r="C128" s="12">
        <v>600</v>
      </c>
      <c r="D128" s="13" t="s">
        <v>81</v>
      </c>
      <c r="E128" s="70">
        <v>160323.70000000001</v>
      </c>
    </row>
    <row r="129" spans="1:5" ht="60" x14ac:dyDescent="0.25">
      <c r="A129" s="15" t="s">
        <v>283</v>
      </c>
      <c r="B129" s="19" t="s">
        <v>284</v>
      </c>
      <c r="C129" s="12"/>
      <c r="D129" s="13"/>
      <c r="E129" s="70">
        <f>SUM(E130)</f>
        <v>13358.5</v>
      </c>
    </row>
    <row r="130" spans="1:5" ht="30" x14ac:dyDescent="0.25">
      <c r="A130" s="23" t="s">
        <v>89</v>
      </c>
      <c r="B130" s="19" t="s">
        <v>284</v>
      </c>
      <c r="C130" s="12">
        <v>600</v>
      </c>
      <c r="D130" s="13"/>
      <c r="E130" s="70">
        <f>SUM(E131)</f>
        <v>13358.5</v>
      </c>
    </row>
    <row r="131" spans="1:5" x14ac:dyDescent="0.25">
      <c r="A131" s="10" t="s">
        <v>80</v>
      </c>
      <c r="B131" s="19" t="s">
        <v>284</v>
      </c>
      <c r="C131" s="12">
        <v>600</v>
      </c>
      <c r="D131" s="13" t="s">
        <v>81</v>
      </c>
      <c r="E131" s="70">
        <f>SUM('[1]9'!G275)</f>
        <v>13358.5</v>
      </c>
    </row>
    <row r="132" spans="1:5" ht="60" x14ac:dyDescent="0.25">
      <c r="A132" s="23" t="s">
        <v>92</v>
      </c>
      <c r="B132" s="30">
        <v>4320173050</v>
      </c>
      <c r="C132" s="12"/>
      <c r="D132" s="13"/>
      <c r="E132" s="70">
        <f>E133</f>
        <v>6784.9</v>
      </c>
    </row>
    <row r="133" spans="1:5" ht="45" x14ac:dyDescent="0.25">
      <c r="A133" s="23" t="s">
        <v>93</v>
      </c>
      <c r="B133" s="30">
        <v>4320173050</v>
      </c>
      <c r="C133" s="12">
        <v>600</v>
      </c>
      <c r="D133" s="13"/>
      <c r="E133" s="70">
        <f>E134</f>
        <v>6784.9</v>
      </c>
    </row>
    <row r="134" spans="1:5" x14ac:dyDescent="0.25">
      <c r="A134" s="10" t="s">
        <v>94</v>
      </c>
      <c r="B134" s="30">
        <v>4320173050</v>
      </c>
      <c r="C134" s="12">
        <v>600</v>
      </c>
      <c r="D134" s="13" t="s">
        <v>95</v>
      </c>
      <c r="E134" s="70">
        <f>SUM('[1]9'!G539)</f>
        <v>6784.9</v>
      </c>
    </row>
    <row r="135" spans="1:5" ht="30" x14ac:dyDescent="0.25">
      <c r="A135" s="23" t="s">
        <v>96</v>
      </c>
      <c r="B135" s="20" t="s">
        <v>97</v>
      </c>
      <c r="C135" s="20"/>
      <c r="D135" s="13"/>
      <c r="E135" s="65">
        <f>E136</f>
        <v>11378.5</v>
      </c>
    </row>
    <row r="136" spans="1:5" ht="30" x14ac:dyDescent="0.25">
      <c r="A136" s="14" t="s">
        <v>357</v>
      </c>
      <c r="B136" s="20" t="s">
        <v>98</v>
      </c>
      <c r="C136" s="20"/>
      <c r="D136" s="13"/>
      <c r="E136" s="70">
        <f>E137+E140+E143+E146+E152</f>
        <v>11378.5</v>
      </c>
    </row>
    <row r="137" spans="1:5" x14ac:dyDescent="0.25">
      <c r="A137" s="14" t="s">
        <v>358</v>
      </c>
      <c r="B137" s="19" t="s">
        <v>99</v>
      </c>
      <c r="C137" s="20"/>
      <c r="D137" s="13"/>
      <c r="E137" s="70">
        <f>E138</f>
        <v>5524.7</v>
      </c>
    </row>
    <row r="138" spans="1:5" ht="30" x14ac:dyDescent="0.25">
      <c r="A138" s="23" t="s">
        <v>78</v>
      </c>
      <c r="B138" s="19" t="s">
        <v>99</v>
      </c>
      <c r="C138" s="12">
        <v>600</v>
      </c>
      <c r="D138" s="13"/>
      <c r="E138" s="70">
        <f>E139</f>
        <v>5524.7</v>
      </c>
    </row>
    <row r="139" spans="1:5" x14ac:dyDescent="0.25">
      <c r="A139" s="10" t="s">
        <v>43</v>
      </c>
      <c r="B139" s="19" t="s">
        <v>99</v>
      </c>
      <c r="C139" s="12">
        <v>600</v>
      </c>
      <c r="D139" s="13" t="s">
        <v>44</v>
      </c>
      <c r="E139" s="70">
        <f>SUM('[1]9'!G350)</f>
        <v>5524.7</v>
      </c>
    </row>
    <row r="140" spans="1:5" ht="45" x14ac:dyDescent="0.25">
      <c r="A140" s="14" t="s">
        <v>277</v>
      </c>
      <c r="B140" s="45">
        <v>4330142400</v>
      </c>
      <c r="C140" s="36"/>
      <c r="D140" s="13"/>
      <c r="E140" s="70">
        <f>E141</f>
        <v>5374.8</v>
      </c>
    </row>
    <row r="141" spans="1:5" ht="30" x14ac:dyDescent="0.25">
      <c r="A141" s="23" t="s">
        <v>78</v>
      </c>
      <c r="B141" s="45">
        <v>4330142400</v>
      </c>
      <c r="C141" s="36" t="s">
        <v>110</v>
      </c>
      <c r="D141" s="13"/>
      <c r="E141" s="70">
        <f>E142</f>
        <v>5374.8</v>
      </c>
    </row>
    <row r="142" spans="1:5" x14ac:dyDescent="0.25">
      <c r="A142" s="10" t="s">
        <v>43</v>
      </c>
      <c r="B142" s="45">
        <v>4330142400</v>
      </c>
      <c r="C142" s="12">
        <v>600</v>
      </c>
      <c r="D142" s="13" t="s">
        <v>44</v>
      </c>
      <c r="E142" s="70">
        <f>SUM('[1]9'!G354)</f>
        <v>5374.8</v>
      </c>
    </row>
    <row r="143" spans="1:5" ht="30" x14ac:dyDescent="0.25">
      <c r="A143" s="10" t="s">
        <v>100</v>
      </c>
      <c r="B143" s="19" t="s">
        <v>101</v>
      </c>
      <c r="C143" s="12"/>
      <c r="D143" s="13"/>
      <c r="E143" s="70">
        <f>E144</f>
        <v>100</v>
      </c>
    </row>
    <row r="144" spans="1:5" ht="30" x14ac:dyDescent="0.25">
      <c r="A144" s="23" t="s">
        <v>78</v>
      </c>
      <c r="B144" s="19" t="s">
        <v>101</v>
      </c>
      <c r="C144" s="12">
        <v>600</v>
      </c>
      <c r="D144" s="13"/>
      <c r="E144" s="70">
        <f>E145</f>
        <v>100</v>
      </c>
    </row>
    <row r="145" spans="1:5" x14ac:dyDescent="0.25">
      <c r="A145" s="10" t="s">
        <v>43</v>
      </c>
      <c r="B145" s="19" t="s">
        <v>101</v>
      </c>
      <c r="C145" s="12">
        <v>600</v>
      </c>
      <c r="D145" s="13" t="s">
        <v>44</v>
      </c>
      <c r="E145" s="70">
        <f>SUM('[1]9'!G358)</f>
        <v>100</v>
      </c>
    </row>
    <row r="146" spans="1:5" ht="60" x14ac:dyDescent="0.25">
      <c r="A146" s="10" t="s">
        <v>384</v>
      </c>
      <c r="B146" s="19" t="s">
        <v>292</v>
      </c>
      <c r="C146" s="12"/>
      <c r="D146" s="13"/>
      <c r="E146" s="70">
        <f>SUM(E147+E149)</f>
        <v>354.5</v>
      </c>
    </row>
    <row r="147" spans="1:5" ht="30" x14ac:dyDescent="0.25">
      <c r="A147" s="23" t="s">
        <v>78</v>
      </c>
      <c r="B147" s="19" t="s">
        <v>292</v>
      </c>
      <c r="C147" s="12">
        <v>600</v>
      </c>
      <c r="D147" s="13"/>
      <c r="E147" s="70">
        <f>SUM(E148)</f>
        <v>265.89999999999998</v>
      </c>
    </row>
    <row r="148" spans="1:5" x14ac:dyDescent="0.25">
      <c r="A148" s="10" t="s">
        <v>43</v>
      </c>
      <c r="B148" s="19" t="s">
        <v>292</v>
      </c>
      <c r="C148" s="12">
        <v>600</v>
      </c>
      <c r="D148" s="13" t="s">
        <v>44</v>
      </c>
      <c r="E148" s="70">
        <f>SUM('[1]9'!G362)</f>
        <v>265.89999999999998</v>
      </c>
    </row>
    <row r="149" spans="1:5" x14ac:dyDescent="0.25">
      <c r="A149" s="10" t="s">
        <v>31</v>
      </c>
      <c r="B149" s="19" t="s">
        <v>292</v>
      </c>
      <c r="C149" s="12">
        <v>800</v>
      </c>
      <c r="D149" s="13"/>
      <c r="E149" s="70">
        <f>SUM(E150)</f>
        <v>88.6</v>
      </c>
    </row>
    <row r="150" spans="1:5" x14ac:dyDescent="0.25">
      <c r="A150" s="10" t="s">
        <v>43</v>
      </c>
      <c r="B150" s="19" t="s">
        <v>292</v>
      </c>
      <c r="C150" s="12">
        <v>800</v>
      </c>
      <c r="D150" s="13" t="s">
        <v>44</v>
      </c>
      <c r="E150" s="70">
        <f>SUM('[1]9'!G369)</f>
        <v>88.6</v>
      </c>
    </row>
    <row r="151" spans="1:5" ht="16.5" customHeight="1" x14ac:dyDescent="0.25">
      <c r="A151" s="10" t="s">
        <v>358</v>
      </c>
      <c r="B151" s="19" t="s">
        <v>99</v>
      </c>
      <c r="C151" s="12"/>
      <c r="D151" s="13"/>
      <c r="E151" s="70">
        <f>E152</f>
        <v>24.5</v>
      </c>
    </row>
    <row r="152" spans="1:5" ht="30" x14ac:dyDescent="0.25">
      <c r="A152" s="23" t="s">
        <v>89</v>
      </c>
      <c r="B152" s="19" t="s">
        <v>99</v>
      </c>
      <c r="C152" s="12">
        <v>600</v>
      </c>
      <c r="D152" s="13"/>
      <c r="E152" s="70">
        <f>E153</f>
        <v>24.5</v>
      </c>
    </row>
    <row r="153" spans="1:5" ht="30" x14ac:dyDescent="0.25">
      <c r="A153" s="10" t="s">
        <v>16</v>
      </c>
      <c r="B153" s="19" t="s">
        <v>99</v>
      </c>
      <c r="C153" s="12">
        <v>600</v>
      </c>
      <c r="D153" s="13" t="s">
        <v>17</v>
      </c>
      <c r="E153" s="70">
        <f>SUM('[1]9'!G394)</f>
        <v>24.5</v>
      </c>
    </row>
    <row r="154" spans="1:5" ht="45" x14ac:dyDescent="0.25">
      <c r="A154" s="23" t="s">
        <v>102</v>
      </c>
      <c r="B154" s="48" t="s">
        <v>103</v>
      </c>
      <c r="C154" s="12"/>
      <c r="D154" s="13"/>
      <c r="E154" s="65">
        <f>E155</f>
        <v>662.8</v>
      </c>
    </row>
    <row r="155" spans="1:5" ht="30" x14ac:dyDescent="0.25">
      <c r="A155" s="14" t="s">
        <v>359</v>
      </c>
      <c r="B155" s="48" t="s">
        <v>103</v>
      </c>
      <c r="C155" s="12"/>
      <c r="D155" s="13"/>
      <c r="E155" s="70">
        <f>E156+E159+E162+E165</f>
        <v>662.8</v>
      </c>
    </row>
    <row r="156" spans="1:5" ht="120" x14ac:dyDescent="0.25">
      <c r="A156" s="27" t="s">
        <v>104</v>
      </c>
      <c r="B156" s="48" t="s">
        <v>105</v>
      </c>
      <c r="C156" s="48"/>
      <c r="D156" s="48"/>
      <c r="E156" s="65">
        <f>E157</f>
        <v>379.8</v>
      </c>
    </row>
    <row r="157" spans="1:5" ht="30" x14ac:dyDescent="0.25">
      <c r="A157" s="17" t="s">
        <v>15</v>
      </c>
      <c r="B157" s="48" t="s">
        <v>105</v>
      </c>
      <c r="C157" s="12">
        <v>600</v>
      </c>
      <c r="D157" s="13"/>
      <c r="E157" s="70">
        <f>E158</f>
        <v>379.8</v>
      </c>
    </row>
    <row r="158" spans="1:5" x14ac:dyDescent="0.25">
      <c r="A158" s="23" t="s">
        <v>106</v>
      </c>
      <c r="B158" s="48" t="s">
        <v>105</v>
      </c>
      <c r="C158" s="12">
        <v>600</v>
      </c>
      <c r="D158" s="13" t="s">
        <v>107</v>
      </c>
      <c r="E158" s="70">
        <v>379.8</v>
      </c>
    </row>
    <row r="159" spans="1:5" ht="120" x14ac:dyDescent="0.25">
      <c r="A159" s="27" t="s">
        <v>108</v>
      </c>
      <c r="B159" s="48" t="s">
        <v>105</v>
      </c>
      <c r="C159" s="12"/>
      <c r="D159" s="13"/>
      <c r="E159" s="70">
        <f>E160</f>
        <v>28.8</v>
      </c>
    </row>
    <row r="160" spans="1:5" ht="45" x14ac:dyDescent="0.25">
      <c r="A160" s="23" t="s">
        <v>109</v>
      </c>
      <c r="B160" s="48" t="s">
        <v>105</v>
      </c>
      <c r="C160" s="20" t="s">
        <v>110</v>
      </c>
      <c r="D160" s="20"/>
      <c r="E160" s="70">
        <f>E161</f>
        <v>28.8</v>
      </c>
    </row>
    <row r="161" spans="1:5" x14ac:dyDescent="0.25">
      <c r="A161" s="23" t="s">
        <v>106</v>
      </c>
      <c r="B161" s="48" t="s">
        <v>105</v>
      </c>
      <c r="C161" s="12">
        <v>600</v>
      </c>
      <c r="D161" s="13" t="s">
        <v>107</v>
      </c>
      <c r="E161" s="70">
        <f>SUM('[1]9'!G431)</f>
        <v>28.8</v>
      </c>
    </row>
    <row r="162" spans="1:5" ht="45" x14ac:dyDescent="0.25">
      <c r="A162" s="14" t="s">
        <v>111</v>
      </c>
      <c r="B162" s="30">
        <v>4340143610</v>
      </c>
      <c r="C162" s="12"/>
      <c r="D162" s="13"/>
      <c r="E162" s="70">
        <f>E163</f>
        <v>20.2</v>
      </c>
    </row>
    <row r="163" spans="1:5" ht="45" x14ac:dyDescent="0.25">
      <c r="A163" s="23" t="s">
        <v>109</v>
      </c>
      <c r="B163" s="30">
        <v>4340143610</v>
      </c>
      <c r="C163" s="12">
        <v>600</v>
      </c>
      <c r="D163" s="13"/>
      <c r="E163" s="70">
        <f>E164</f>
        <v>20.2</v>
      </c>
    </row>
    <row r="164" spans="1:5" x14ac:dyDescent="0.25">
      <c r="A164" s="23" t="s">
        <v>106</v>
      </c>
      <c r="B164" s="30">
        <v>4340143610</v>
      </c>
      <c r="C164" s="12">
        <v>600</v>
      </c>
      <c r="D164" s="13" t="s">
        <v>107</v>
      </c>
      <c r="E164" s="70">
        <f>SUM('[1]9'!G435)</f>
        <v>20.2</v>
      </c>
    </row>
    <row r="165" spans="1:5" ht="45" x14ac:dyDescent="0.25">
      <c r="A165" s="15" t="s">
        <v>293</v>
      </c>
      <c r="B165" s="30">
        <v>4340143611</v>
      </c>
      <c r="C165" s="12"/>
      <c r="D165" s="13"/>
      <c r="E165" s="70">
        <f>SUM(E166)</f>
        <v>234</v>
      </c>
    </row>
    <row r="166" spans="1:5" ht="30" x14ac:dyDescent="0.25">
      <c r="A166" s="17" t="s">
        <v>15</v>
      </c>
      <c r="B166" s="30">
        <v>4340143611</v>
      </c>
      <c r="C166" s="12">
        <v>600</v>
      </c>
      <c r="D166" s="13"/>
      <c r="E166" s="70">
        <f>SUM(E167)</f>
        <v>234</v>
      </c>
    </row>
    <row r="167" spans="1:5" x14ac:dyDescent="0.25">
      <c r="A167" s="23" t="s">
        <v>106</v>
      </c>
      <c r="B167" s="30">
        <v>4340143611</v>
      </c>
      <c r="C167" s="12">
        <v>600</v>
      </c>
      <c r="D167" s="13" t="s">
        <v>107</v>
      </c>
      <c r="E167" s="70">
        <f>SUM('[1]9'!G440)</f>
        <v>234</v>
      </c>
    </row>
    <row r="168" spans="1:5" ht="40.5" customHeight="1" x14ac:dyDescent="0.25">
      <c r="A168" s="23" t="s">
        <v>112</v>
      </c>
      <c r="B168" s="20" t="s">
        <v>360</v>
      </c>
      <c r="C168" s="12"/>
      <c r="D168" s="13"/>
      <c r="E168" s="65">
        <f>E169+E178+E181</f>
        <v>5130.5</v>
      </c>
    </row>
    <row r="169" spans="1:5" ht="30" x14ac:dyDescent="0.25">
      <c r="A169" s="14" t="s">
        <v>361</v>
      </c>
      <c r="B169" s="20" t="s">
        <v>113</v>
      </c>
      <c r="C169" s="12"/>
      <c r="D169" s="13"/>
      <c r="E169" s="70">
        <f>E170+E172+E174+E176</f>
        <v>2859.7999999999997</v>
      </c>
    </row>
    <row r="170" spans="1:5" ht="75" x14ac:dyDescent="0.25">
      <c r="A170" s="15" t="s">
        <v>27</v>
      </c>
      <c r="B170" s="19" t="s">
        <v>113</v>
      </c>
      <c r="C170" s="12">
        <v>100</v>
      </c>
      <c r="D170" s="13"/>
      <c r="E170" s="70">
        <f>E171</f>
        <v>2486</v>
      </c>
    </row>
    <row r="171" spans="1:5" x14ac:dyDescent="0.25">
      <c r="A171" s="10" t="s">
        <v>114</v>
      </c>
      <c r="B171" s="19" t="s">
        <v>113</v>
      </c>
      <c r="C171" s="12">
        <v>100</v>
      </c>
      <c r="D171" s="13" t="s">
        <v>115</v>
      </c>
      <c r="E171" s="70">
        <f>SUM('[1]9'!G446)</f>
        <v>2486</v>
      </c>
    </row>
    <row r="172" spans="1:5" ht="30" x14ac:dyDescent="0.25">
      <c r="A172" s="10" t="s">
        <v>49</v>
      </c>
      <c r="B172" s="19" t="s">
        <v>113</v>
      </c>
      <c r="C172" s="12" t="s">
        <v>30</v>
      </c>
      <c r="D172" s="13"/>
      <c r="E172" s="70">
        <f>E173</f>
        <v>364.2</v>
      </c>
    </row>
    <row r="173" spans="1:5" x14ac:dyDescent="0.25">
      <c r="A173" s="10" t="s">
        <v>114</v>
      </c>
      <c r="B173" s="19" t="s">
        <v>113</v>
      </c>
      <c r="C173" s="12">
        <v>200</v>
      </c>
      <c r="D173" s="13" t="s">
        <v>115</v>
      </c>
      <c r="E173" s="70">
        <f>SUM('[1]9'!G451)</f>
        <v>364.2</v>
      </c>
    </row>
    <row r="174" spans="1:5" x14ac:dyDescent="0.25">
      <c r="A174" s="15" t="s">
        <v>31</v>
      </c>
      <c r="B174" s="19" t="s">
        <v>113</v>
      </c>
      <c r="C174" s="12">
        <v>800</v>
      </c>
      <c r="D174" s="13"/>
      <c r="E174" s="70">
        <f>E175</f>
        <v>8.1</v>
      </c>
    </row>
    <row r="175" spans="1:5" x14ac:dyDescent="0.25">
      <c r="A175" s="10" t="s">
        <v>114</v>
      </c>
      <c r="B175" s="19" t="s">
        <v>113</v>
      </c>
      <c r="C175" s="12">
        <v>800</v>
      </c>
      <c r="D175" s="13" t="s">
        <v>115</v>
      </c>
      <c r="E175" s="70">
        <f>SUM('[1]9'!G455)</f>
        <v>8.1</v>
      </c>
    </row>
    <row r="176" spans="1:5" ht="30" x14ac:dyDescent="0.25">
      <c r="A176" s="10" t="s">
        <v>49</v>
      </c>
      <c r="B176" s="19" t="s">
        <v>113</v>
      </c>
      <c r="C176" s="12">
        <v>200</v>
      </c>
      <c r="D176" s="13"/>
      <c r="E176" s="70">
        <f>E177</f>
        <v>1.5</v>
      </c>
    </row>
    <row r="177" spans="1:5" ht="30" x14ac:dyDescent="0.25">
      <c r="A177" s="10" t="s">
        <v>16</v>
      </c>
      <c r="B177" s="19" t="s">
        <v>113</v>
      </c>
      <c r="C177" s="12">
        <v>200</v>
      </c>
      <c r="D177" s="13" t="s">
        <v>17</v>
      </c>
      <c r="E177" s="70">
        <f>SUM('[1]9'!G400)</f>
        <v>1.5</v>
      </c>
    </row>
    <row r="178" spans="1:5" ht="45" x14ac:dyDescent="0.25">
      <c r="A178" s="14" t="s">
        <v>362</v>
      </c>
      <c r="B178" s="46">
        <v>4350143609</v>
      </c>
      <c r="C178" s="12"/>
      <c r="D178" s="13"/>
      <c r="E178" s="70">
        <f>E179</f>
        <v>150</v>
      </c>
    </row>
    <row r="179" spans="1:5" ht="30" x14ac:dyDescent="0.25">
      <c r="A179" s="15" t="s">
        <v>63</v>
      </c>
      <c r="B179" s="46">
        <v>4350143609</v>
      </c>
      <c r="C179" s="12">
        <v>200</v>
      </c>
      <c r="D179" s="13"/>
      <c r="E179" s="70">
        <f>SUM(E180)</f>
        <v>150</v>
      </c>
    </row>
    <row r="180" spans="1:5" x14ac:dyDescent="0.25">
      <c r="A180" s="10" t="s">
        <v>114</v>
      </c>
      <c r="B180" s="46">
        <v>4350143609</v>
      </c>
      <c r="C180" s="21">
        <v>200</v>
      </c>
      <c r="D180" s="20" t="s">
        <v>115</v>
      </c>
      <c r="E180" s="70">
        <f>SUM('[1]9'!G459)</f>
        <v>150</v>
      </c>
    </row>
    <row r="181" spans="1:5" ht="30" x14ac:dyDescent="0.25">
      <c r="A181" s="14" t="s">
        <v>363</v>
      </c>
      <c r="B181" s="30">
        <v>4350145299</v>
      </c>
      <c r="C181" s="12"/>
      <c r="D181" s="13"/>
      <c r="E181" s="70">
        <f>E182+E184+E186</f>
        <v>2120.6999999999998</v>
      </c>
    </row>
    <row r="182" spans="1:5" ht="75" x14ac:dyDescent="0.25">
      <c r="A182" s="15" t="s">
        <v>27</v>
      </c>
      <c r="B182" s="30">
        <v>4350145299</v>
      </c>
      <c r="C182" s="12">
        <v>100</v>
      </c>
      <c r="D182" s="13"/>
      <c r="E182" s="70">
        <f>E183</f>
        <v>2070.1999999999998</v>
      </c>
    </row>
    <row r="183" spans="1:5" x14ac:dyDescent="0.25">
      <c r="A183" s="10" t="s">
        <v>114</v>
      </c>
      <c r="B183" s="30">
        <v>4350145299</v>
      </c>
      <c r="C183" s="12">
        <v>100</v>
      </c>
      <c r="D183" s="13" t="s">
        <v>115</v>
      </c>
      <c r="E183" s="70">
        <f>SUM('[1]9'!G463)</f>
        <v>2070.1999999999998</v>
      </c>
    </row>
    <row r="184" spans="1:5" ht="30" x14ac:dyDescent="0.25">
      <c r="A184" s="15" t="s">
        <v>63</v>
      </c>
      <c r="B184" s="30">
        <v>4350145299</v>
      </c>
      <c r="C184" s="12">
        <v>200</v>
      </c>
      <c r="D184" s="13"/>
      <c r="E184" s="70">
        <f>SUM(E185)</f>
        <v>49</v>
      </c>
    </row>
    <row r="185" spans="1:5" x14ac:dyDescent="0.25">
      <c r="A185" s="10" t="s">
        <v>114</v>
      </c>
      <c r="B185" s="30">
        <v>4350145299</v>
      </c>
      <c r="C185" s="12">
        <v>200</v>
      </c>
      <c r="D185" s="13" t="s">
        <v>115</v>
      </c>
      <c r="E185" s="70">
        <f>SUM('[1]9'!G468)</f>
        <v>49</v>
      </c>
    </row>
    <row r="186" spans="1:5" ht="30" x14ac:dyDescent="0.25">
      <c r="A186" s="15" t="s">
        <v>63</v>
      </c>
      <c r="B186" s="30">
        <v>4350145299</v>
      </c>
      <c r="C186" s="12">
        <v>200</v>
      </c>
      <c r="D186" s="13"/>
      <c r="E186" s="70">
        <f>E187</f>
        <v>1.5</v>
      </c>
    </row>
    <row r="187" spans="1:5" ht="30" x14ac:dyDescent="0.25">
      <c r="A187" s="10" t="s">
        <v>16</v>
      </c>
      <c r="B187" s="30">
        <v>4350145299</v>
      </c>
      <c r="C187" s="12">
        <v>200</v>
      </c>
      <c r="D187" s="13" t="s">
        <v>17</v>
      </c>
      <c r="E187" s="70">
        <f>SUM('[1]9'!G404)</f>
        <v>1.5</v>
      </c>
    </row>
    <row r="188" spans="1:5" ht="45" x14ac:dyDescent="0.25">
      <c r="A188" s="14" t="s">
        <v>116</v>
      </c>
      <c r="B188" s="20">
        <v>4360000000</v>
      </c>
      <c r="C188" s="55"/>
      <c r="D188" s="56"/>
      <c r="E188" s="65">
        <f>E190+E193</f>
        <v>2178.1</v>
      </c>
    </row>
    <row r="189" spans="1:5" ht="30" x14ac:dyDescent="0.25">
      <c r="A189" s="14" t="s">
        <v>302</v>
      </c>
      <c r="B189" s="20">
        <v>4360100000</v>
      </c>
      <c r="C189" s="55"/>
      <c r="D189" s="56"/>
      <c r="E189" s="65">
        <f>SUM(E190+E192)</f>
        <v>2178.1</v>
      </c>
    </row>
    <row r="190" spans="1:5" ht="30" x14ac:dyDescent="0.25">
      <c r="A190" s="15" t="s">
        <v>63</v>
      </c>
      <c r="B190" s="28" t="s">
        <v>117</v>
      </c>
      <c r="C190" s="12">
        <v>200</v>
      </c>
      <c r="D190" s="13"/>
      <c r="E190" s="65">
        <f>E191</f>
        <v>477.6</v>
      </c>
    </row>
    <row r="191" spans="1:5" x14ac:dyDescent="0.25">
      <c r="A191" s="10" t="s">
        <v>114</v>
      </c>
      <c r="B191" s="28" t="s">
        <v>117</v>
      </c>
      <c r="C191" s="12">
        <v>200</v>
      </c>
      <c r="D191" s="13" t="s">
        <v>115</v>
      </c>
      <c r="E191" s="65">
        <f>SUM('[1]9'!G475)</f>
        <v>477.6</v>
      </c>
    </row>
    <row r="192" spans="1:5" ht="30" x14ac:dyDescent="0.25">
      <c r="A192" s="15" t="s">
        <v>15</v>
      </c>
      <c r="B192" s="28" t="s">
        <v>117</v>
      </c>
      <c r="C192" s="12">
        <v>600</v>
      </c>
      <c r="D192" s="13"/>
      <c r="E192" s="65">
        <f>E193</f>
        <v>1700.5</v>
      </c>
    </row>
    <row r="193" spans="1:5" x14ac:dyDescent="0.25">
      <c r="A193" s="10" t="s">
        <v>114</v>
      </c>
      <c r="B193" s="28" t="s">
        <v>117</v>
      </c>
      <c r="C193" s="12">
        <v>600</v>
      </c>
      <c r="D193" s="13" t="s">
        <v>115</v>
      </c>
      <c r="E193" s="65">
        <f>SUM('[1]9'!G478)</f>
        <v>1700.5</v>
      </c>
    </row>
    <row r="194" spans="1:5" x14ac:dyDescent="0.25">
      <c r="A194" s="29" t="s">
        <v>118</v>
      </c>
      <c r="B194" s="20"/>
      <c r="C194" s="12"/>
      <c r="D194" s="13"/>
      <c r="E194" s="65">
        <f>E195+E227+E255+E267+E278+E283+E287+E291+E307+E315+E335+E340+E349+E373+E430+E216+E260</f>
        <v>228195.5</v>
      </c>
    </row>
    <row r="195" spans="1:5" ht="30" x14ac:dyDescent="0.25">
      <c r="A195" s="23" t="s">
        <v>119</v>
      </c>
      <c r="B195" s="20" t="s">
        <v>120</v>
      </c>
      <c r="C195" s="12"/>
      <c r="D195" s="13"/>
      <c r="E195" s="65">
        <f>E196+E200+E207+E211</f>
        <v>170.4</v>
      </c>
    </row>
    <row r="196" spans="1:5" ht="45" x14ac:dyDescent="0.25">
      <c r="A196" s="14" t="s">
        <v>121</v>
      </c>
      <c r="B196" s="30">
        <v>4410000000</v>
      </c>
      <c r="C196" s="12"/>
      <c r="D196" s="13"/>
      <c r="E196" s="70">
        <f>E198</f>
        <v>3.6</v>
      </c>
    </row>
    <row r="197" spans="1:5" ht="30" x14ac:dyDescent="0.25">
      <c r="A197" s="14" t="s">
        <v>303</v>
      </c>
      <c r="B197" s="30">
        <v>4410100038</v>
      </c>
      <c r="C197" s="12"/>
      <c r="D197" s="13"/>
      <c r="E197" s="70">
        <f>SUM(E198)</f>
        <v>3.6</v>
      </c>
    </row>
    <row r="198" spans="1:5" ht="30" x14ac:dyDescent="0.25">
      <c r="A198" s="15" t="s">
        <v>63</v>
      </c>
      <c r="B198" s="30">
        <v>4410100038</v>
      </c>
      <c r="C198" s="12">
        <v>200</v>
      </c>
      <c r="D198" s="13"/>
      <c r="E198" s="70">
        <f>E199</f>
        <v>3.6</v>
      </c>
    </row>
    <row r="199" spans="1:5" x14ac:dyDescent="0.25">
      <c r="A199" s="23" t="s">
        <v>122</v>
      </c>
      <c r="B199" s="30">
        <v>4410100038</v>
      </c>
      <c r="C199" s="12">
        <v>200</v>
      </c>
      <c r="D199" s="13" t="s">
        <v>107</v>
      </c>
      <c r="E199" s="70">
        <f>SUM('[1]9'!G973)</f>
        <v>3.6</v>
      </c>
    </row>
    <row r="200" spans="1:5" ht="75" x14ac:dyDescent="0.25">
      <c r="A200" s="14" t="s">
        <v>123</v>
      </c>
      <c r="B200" s="20" t="s">
        <v>385</v>
      </c>
      <c r="C200" s="12"/>
      <c r="D200" s="13"/>
      <c r="E200" s="70">
        <f>E202+E204</f>
        <v>139</v>
      </c>
    </row>
    <row r="201" spans="1:5" ht="60" x14ac:dyDescent="0.25">
      <c r="A201" s="14" t="s">
        <v>343</v>
      </c>
      <c r="B201" s="28" t="s">
        <v>124</v>
      </c>
      <c r="C201" s="12"/>
      <c r="D201" s="13"/>
      <c r="E201" s="70">
        <f>SUM(E202)</f>
        <v>24</v>
      </c>
    </row>
    <row r="202" spans="1:5" ht="30" x14ac:dyDescent="0.25">
      <c r="A202" s="15" t="s">
        <v>63</v>
      </c>
      <c r="B202" s="28" t="s">
        <v>124</v>
      </c>
      <c r="C202" s="12">
        <v>200</v>
      </c>
      <c r="D202" s="13"/>
      <c r="E202" s="70">
        <f>E203</f>
        <v>24</v>
      </c>
    </row>
    <row r="203" spans="1:5" x14ac:dyDescent="0.25">
      <c r="A203" s="23" t="s">
        <v>122</v>
      </c>
      <c r="B203" s="28" t="s">
        <v>124</v>
      </c>
      <c r="C203" s="12">
        <v>200</v>
      </c>
      <c r="D203" s="13" t="s">
        <v>107</v>
      </c>
      <c r="E203" s="70">
        <f>SUM('[1]9'!G979)</f>
        <v>24</v>
      </c>
    </row>
    <row r="204" spans="1:5" ht="30" x14ac:dyDescent="0.25">
      <c r="A204" s="15" t="s">
        <v>294</v>
      </c>
      <c r="B204" s="20">
        <v>4420100139</v>
      </c>
      <c r="C204" s="12"/>
      <c r="D204" s="13"/>
      <c r="E204" s="70">
        <f>SUM(E205)</f>
        <v>115</v>
      </c>
    </row>
    <row r="205" spans="1:5" ht="30" x14ac:dyDescent="0.25">
      <c r="A205" s="15" t="s">
        <v>63</v>
      </c>
      <c r="B205" s="20">
        <v>4420100139</v>
      </c>
      <c r="C205" s="12">
        <v>200</v>
      </c>
      <c r="D205" s="13"/>
      <c r="E205" s="70">
        <f>SUM(E206)</f>
        <v>115</v>
      </c>
    </row>
    <row r="206" spans="1:5" x14ac:dyDescent="0.25">
      <c r="A206" s="23" t="s">
        <v>122</v>
      </c>
      <c r="B206" s="20">
        <v>4420100139</v>
      </c>
      <c r="C206" s="12">
        <v>200</v>
      </c>
      <c r="D206" s="13" t="s">
        <v>107</v>
      </c>
      <c r="E206" s="70">
        <f>SUM('[1]9'!G983)</f>
        <v>115</v>
      </c>
    </row>
    <row r="207" spans="1:5" ht="45" x14ac:dyDescent="0.25">
      <c r="A207" s="15" t="s">
        <v>125</v>
      </c>
      <c r="B207" s="20" t="s">
        <v>364</v>
      </c>
      <c r="C207" s="12"/>
      <c r="D207" s="13"/>
      <c r="E207" s="70">
        <f>E209</f>
        <v>25.8</v>
      </c>
    </row>
    <row r="208" spans="1:5" ht="54" customHeight="1" x14ac:dyDescent="0.25">
      <c r="A208" s="15" t="s">
        <v>304</v>
      </c>
      <c r="B208" s="20" t="s">
        <v>126</v>
      </c>
      <c r="C208" s="12"/>
      <c r="D208" s="13"/>
      <c r="E208" s="70">
        <f>SUM(E209)</f>
        <v>25.8</v>
      </c>
    </row>
    <row r="209" spans="1:5" ht="30" x14ac:dyDescent="0.25">
      <c r="A209" s="15" t="s">
        <v>63</v>
      </c>
      <c r="B209" s="28" t="s">
        <v>126</v>
      </c>
      <c r="C209" s="12">
        <v>200</v>
      </c>
      <c r="D209" s="13"/>
      <c r="E209" s="70">
        <f>E210</f>
        <v>25.8</v>
      </c>
    </row>
    <row r="210" spans="1:5" x14ac:dyDescent="0.25">
      <c r="A210" s="23" t="s">
        <v>122</v>
      </c>
      <c r="B210" s="28" t="s">
        <v>126</v>
      </c>
      <c r="C210" s="12">
        <v>200</v>
      </c>
      <c r="D210" s="13" t="s">
        <v>107</v>
      </c>
      <c r="E210" s="70">
        <f>SUM('[1]9'!G989)</f>
        <v>25.8</v>
      </c>
    </row>
    <row r="211" spans="1:5" ht="45" x14ac:dyDescent="0.25">
      <c r="A211" s="15" t="s">
        <v>127</v>
      </c>
      <c r="B211" s="20">
        <v>4440000000</v>
      </c>
      <c r="C211" s="12">
        <v>200</v>
      </c>
      <c r="D211" s="13"/>
      <c r="E211" s="70">
        <f>SUM(E214)</f>
        <v>2</v>
      </c>
    </row>
    <row r="212" spans="1:5" x14ac:dyDescent="0.25">
      <c r="A212" s="15" t="s">
        <v>305</v>
      </c>
      <c r="B212" s="20" t="s">
        <v>128</v>
      </c>
      <c r="C212" s="12"/>
      <c r="D212" s="13"/>
      <c r="E212" s="70">
        <f>SUM(E214)</f>
        <v>2</v>
      </c>
    </row>
    <row r="213" spans="1:5" x14ac:dyDescent="0.25">
      <c r="A213" s="15" t="s">
        <v>365</v>
      </c>
      <c r="B213" s="28" t="s">
        <v>128</v>
      </c>
      <c r="C213" s="12"/>
      <c r="D213" s="13"/>
      <c r="E213" s="70">
        <f>E214</f>
        <v>2</v>
      </c>
    </row>
    <row r="214" spans="1:5" ht="30" x14ac:dyDescent="0.25">
      <c r="A214" s="15" t="s">
        <v>63</v>
      </c>
      <c r="B214" s="28" t="s">
        <v>128</v>
      </c>
      <c r="C214" s="12">
        <v>200</v>
      </c>
      <c r="D214" s="13"/>
      <c r="E214" s="70">
        <f>SUM(E215)</f>
        <v>2</v>
      </c>
    </row>
    <row r="215" spans="1:5" x14ac:dyDescent="0.25">
      <c r="A215" s="23" t="s">
        <v>122</v>
      </c>
      <c r="B215" s="28" t="s">
        <v>128</v>
      </c>
      <c r="C215" s="12">
        <v>200</v>
      </c>
      <c r="D215" s="13" t="s">
        <v>107</v>
      </c>
      <c r="E215" s="70">
        <f>SUM('[1]9'!G995)</f>
        <v>2</v>
      </c>
    </row>
    <row r="216" spans="1:5" ht="60" x14ac:dyDescent="0.25">
      <c r="A216" s="15" t="s">
        <v>285</v>
      </c>
      <c r="B216" s="20">
        <v>4500000000</v>
      </c>
      <c r="C216" s="12"/>
      <c r="D216" s="13"/>
      <c r="E216" s="65">
        <f>SUM(E221+E218+E224)</f>
        <v>26930.9</v>
      </c>
    </row>
    <row r="217" spans="1:5" ht="60" x14ac:dyDescent="0.25">
      <c r="A217" s="15" t="s">
        <v>306</v>
      </c>
      <c r="B217" s="20" t="s">
        <v>307</v>
      </c>
      <c r="C217" s="12"/>
      <c r="D217" s="13"/>
      <c r="E217" s="65">
        <f>E218+E221+E224</f>
        <v>26930.9</v>
      </c>
    </row>
    <row r="218" spans="1:5" ht="75" x14ac:dyDescent="0.25">
      <c r="A218" s="15" t="s">
        <v>366</v>
      </c>
      <c r="B218" s="20" t="s">
        <v>295</v>
      </c>
      <c r="C218" s="12"/>
      <c r="D218" s="13"/>
      <c r="E218" s="70">
        <f>SUM(E219)</f>
        <v>25573.8</v>
      </c>
    </row>
    <row r="219" spans="1:5" ht="30" x14ac:dyDescent="0.25">
      <c r="A219" s="15" t="s">
        <v>282</v>
      </c>
      <c r="B219" s="20" t="s">
        <v>295</v>
      </c>
      <c r="C219" s="12">
        <v>400</v>
      </c>
      <c r="D219" s="13"/>
      <c r="E219" s="70">
        <f>SUM(E220)</f>
        <v>25573.8</v>
      </c>
    </row>
    <row r="220" spans="1:5" x14ac:dyDescent="0.25">
      <c r="A220" s="15" t="s">
        <v>71</v>
      </c>
      <c r="B220" s="20" t="s">
        <v>295</v>
      </c>
      <c r="C220" s="12">
        <v>400</v>
      </c>
      <c r="D220" s="13" t="s">
        <v>72</v>
      </c>
      <c r="E220" s="70">
        <f>SUM('[1]9'!G926)</f>
        <v>25573.8</v>
      </c>
    </row>
    <row r="221" spans="1:5" ht="75" x14ac:dyDescent="0.25">
      <c r="A221" s="15" t="s">
        <v>286</v>
      </c>
      <c r="B221" s="20" t="s">
        <v>295</v>
      </c>
      <c r="C221" s="12"/>
      <c r="D221" s="13"/>
      <c r="E221" s="70">
        <f>SUM(E222)</f>
        <v>1346.4</v>
      </c>
    </row>
    <row r="222" spans="1:5" ht="30" x14ac:dyDescent="0.25">
      <c r="A222" s="15" t="s">
        <v>282</v>
      </c>
      <c r="B222" s="20" t="s">
        <v>295</v>
      </c>
      <c r="C222" s="12">
        <v>400</v>
      </c>
      <c r="D222" s="13"/>
      <c r="E222" s="70">
        <f>SUM(E223)</f>
        <v>1346.4</v>
      </c>
    </row>
    <row r="223" spans="1:5" x14ac:dyDescent="0.25">
      <c r="A223" s="15" t="s">
        <v>71</v>
      </c>
      <c r="B223" s="20" t="s">
        <v>295</v>
      </c>
      <c r="C223" s="12">
        <v>400</v>
      </c>
      <c r="D223" s="13" t="s">
        <v>72</v>
      </c>
      <c r="E223" s="70">
        <f>SUM('[1]9'!G930)</f>
        <v>1346.4</v>
      </c>
    </row>
    <row r="224" spans="1:5" ht="75" x14ac:dyDescent="0.25">
      <c r="A224" s="15" t="s">
        <v>296</v>
      </c>
      <c r="B224" s="30">
        <v>4500100510</v>
      </c>
      <c r="C224" s="12"/>
      <c r="D224" s="13"/>
      <c r="E224" s="70">
        <f>SUM(E225)</f>
        <v>10.7</v>
      </c>
    </row>
    <row r="225" spans="1:5" ht="30" x14ac:dyDescent="0.25">
      <c r="A225" s="15" t="s">
        <v>63</v>
      </c>
      <c r="B225" s="30">
        <v>4500100510</v>
      </c>
      <c r="C225" s="12">
        <v>200</v>
      </c>
      <c r="D225" s="13"/>
      <c r="E225" s="70">
        <f>SUM(E226)</f>
        <v>10.7</v>
      </c>
    </row>
    <row r="226" spans="1:5" x14ac:dyDescent="0.25">
      <c r="A226" s="15" t="s">
        <v>71</v>
      </c>
      <c r="B226" s="30">
        <v>4500100510</v>
      </c>
      <c r="C226" s="12">
        <v>200</v>
      </c>
      <c r="D226" s="13" t="s">
        <v>72</v>
      </c>
      <c r="E226" s="65">
        <f>SUM('[1]9'!G934)</f>
        <v>10.7</v>
      </c>
    </row>
    <row r="227" spans="1:5" ht="45" x14ac:dyDescent="0.25">
      <c r="A227" s="31" t="s">
        <v>278</v>
      </c>
      <c r="B227" s="28" t="s">
        <v>129</v>
      </c>
      <c r="C227" s="12"/>
      <c r="D227" s="13"/>
      <c r="E227" s="65">
        <f>E228+E235+E238+E241+E248</f>
        <v>38863.100000000006</v>
      </c>
    </row>
    <row r="228" spans="1:5" ht="63.75" customHeight="1" x14ac:dyDescent="0.25">
      <c r="A228" s="31" t="s">
        <v>368</v>
      </c>
      <c r="B228" s="20" t="s">
        <v>367</v>
      </c>
      <c r="C228" s="12"/>
      <c r="D228" s="13"/>
      <c r="E228" s="65">
        <f>E229+E231+E233</f>
        <v>1708.9</v>
      </c>
    </row>
    <row r="229" spans="1:5" ht="36" customHeight="1" x14ac:dyDescent="0.25">
      <c r="A229" s="15" t="s">
        <v>49</v>
      </c>
      <c r="B229" s="30">
        <v>4600100043</v>
      </c>
      <c r="C229" s="12">
        <v>200</v>
      </c>
      <c r="D229" s="13"/>
      <c r="E229" s="70">
        <f>E230</f>
        <v>945.3</v>
      </c>
    </row>
    <row r="230" spans="1:5" ht="17.25" customHeight="1" x14ac:dyDescent="0.25">
      <c r="A230" s="14" t="s">
        <v>130</v>
      </c>
      <c r="B230" s="30">
        <v>4600100043</v>
      </c>
      <c r="C230" s="12">
        <v>200</v>
      </c>
      <c r="D230" s="13" t="s">
        <v>131</v>
      </c>
      <c r="E230" s="70">
        <v>945.3</v>
      </c>
    </row>
    <row r="231" spans="1:5" ht="38.25" customHeight="1" x14ac:dyDescent="0.25">
      <c r="A231" s="15" t="s">
        <v>49</v>
      </c>
      <c r="B231" s="30">
        <v>4600100043</v>
      </c>
      <c r="C231" s="12">
        <v>200</v>
      </c>
      <c r="D231" s="13"/>
      <c r="E231" s="70">
        <v>661.6</v>
      </c>
    </row>
    <row r="232" spans="1:5" ht="18.75" customHeight="1" x14ac:dyDescent="0.25">
      <c r="A232" s="14" t="s">
        <v>114</v>
      </c>
      <c r="B232" s="30">
        <v>4600100043</v>
      </c>
      <c r="C232" s="12">
        <v>200</v>
      </c>
      <c r="D232" s="13" t="s">
        <v>115</v>
      </c>
      <c r="E232" s="70">
        <v>661.6</v>
      </c>
    </row>
    <row r="233" spans="1:5" ht="33.75" customHeight="1" x14ac:dyDescent="0.25">
      <c r="A233" s="15" t="s">
        <v>15</v>
      </c>
      <c r="B233" s="30">
        <v>4600100043</v>
      </c>
      <c r="C233" s="12">
        <v>600</v>
      </c>
      <c r="D233" s="13"/>
      <c r="E233" s="70">
        <v>102</v>
      </c>
    </row>
    <row r="234" spans="1:5" ht="16.5" customHeight="1" x14ac:dyDescent="0.25">
      <c r="A234" s="14" t="s">
        <v>114</v>
      </c>
      <c r="B234" s="30">
        <v>4600100043</v>
      </c>
      <c r="C234" s="12">
        <v>600</v>
      </c>
      <c r="D234" s="13" t="s">
        <v>115</v>
      </c>
      <c r="E234" s="70">
        <v>102</v>
      </c>
    </row>
    <row r="235" spans="1:5" ht="60" x14ac:dyDescent="0.25">
      <c r="A235" s="15" t="s">
        <v>266</v>
      </c>
      <c r="B235" s="57" t="s">
        <v>267</v>
      </c>
      <c r="C235" s="12"/>
      <c r="D235" s="13"/>
      <c r="E235" s="65">
        <f>E236</f>
        <v>9318.5</v>
      </c>
    </row>
    <row r="236" spans="1:5" ht="30" x14ac:dyDescent="0.25">
      <c r="A236" s="15" t="s">
        <v>15</v>
      </c>
      <c r="B236" s="57" t="s">
        <v>267</v>
      </c>
      <c r="C236" s="12">
        <v>600</v>
      </c>
      <c r="D236" s="13"/>
      <c r="E236" s="70">
        <f>E237</f>
        <v>9318.5</v>
      </c>
    </row>
    <row r="237" spans="1:5" x14ac:dyDescent="0.25">
      <c r="A237" s="31" t="s">
        <v>80</v>
      </c>
      <c r="B237" s="57" t="s">
        <v>267</v>
      </c>
      <c r="C237" s="12">
        <v>600</v>
      </c>
      <c r="D237" s="13" t="s">
        <v>81</v>
      </c>
      <c r="E237" s="70">
        <v>9318.5</v>
      </c>
    </row>
    <row r="238" spans="1:5" ht="60" x14ac:dyDescent="0.25">
      <c r="A238" s="15" t="s">
        <v>386</v>
      </c>
      <c r="B238" s="57" t="s">
        <v>267</v>
      </c>
      <c r="C238" s="12"/>
      <c r="D238" s="13"/>
      <c r="E238" s="70">
        <f>E239</f>
        <v>490.5</v>
      </c>
    </row>
    <row r="239" spans="1:5" ht="30" x14ac:dyDescent="0.25">
      <c r="A239" s="15" t="s">
        <v>15</v>
      </c>
      <c r="B239" s="57" t="s">
        <v>267</v>
      </c>
      <c r="C239" s="12">
        <v>600</v>
      </c>
      <c r="D239" s="13"/>
      <c r="E239" s="70">
        <f>E240</f>
        <v>490.5</v>
      </c>
    </row>
    <row r="240" spans="1:5" x14ac:dyDescent="0.25">
      <c r="A240" s="31" t="s">
        <v>80</v>
      </c>
      <c r="B240" s="57" t="s">
        <v>267</v>
      </c>
      <c r="C240" s="12">
        <v>600</v>
      </c>
      <c r="D240" s="13" t="s">
        <v>81</v>
      </c>
      <c r="E240" s="70">
        <v>490.5</v>
      </c>
    </row>
    <row r="241" spans="1:5" ht="60" x14ac:dyDescent="0.25">
      <c r="A241" s="15" t="s">
        <v>387</v>
      </c>
      <c r="B241" s="28" t="s">
        <v>268</v>
      </c>
      <c r="C241" s="12"/>
      <c r="D241" s="13"/>
      <c r="E241" s="70">
        <f>E242+E245</f>
        <v>8786.6</v>
      </c>
    </row>
    <row r="242" spans="1:5" ht="135.75" customHeight="1" x14ac:dyDescent="0.25">
      <c r="A242" s="14" t="s">
        <v>369</v>
      </c>
      <c r="B242" s="28" t="s">
        <v>268</v>
      </c>
      <c r="C242" s="12">
        <v>400</v>
      </c>
      <c r="D242" s="13"/>
      <c r="E242" s="70">
        <f>E243</f>
        <v>7994.8</v>
      </c>
    </row>
    <row r="243" spans="1:5" ht="30.75" customHeight="1" x14ac:dyDescent="0.25">
      <c r="A243" s="15" t="s">
        <v>132</v>
      </c>
      <c r="B243" s="28" t="s">
        <v>268</v>
      </c>
      <c r="C243" s="12">
        <v>400</v>
      </c>
      <c r="D243" s="13"/>
      <c r="E243" s="70">
        <f>E244</f>
        <v>7994.8</v>
      </c>
    </row>
    <row r="244" spans="1:5" x14ac:dyDescent="0.25">
      <c r="A244" s="14" t="s">
        <v>133</v>
      </c>
      <c r="B244" s="28" t="s">
        <v>268</v>
      </c>
      <c r="C244" s="12">
        <v>400</v>
      </c>
      <c r="D244" s="13" t="s">
        <v>134</v>
      </c>
      <c r="E244" s="70">
        <v>7994.8</v>
      </c>
    </row>
    <row r="245" spans="1:5" ht="136.5" customHeight="1" x14ac:dyDescent="0.25">
      <c r="A245" s="14" t="s">
        <v>388</v>
      </c>
      <c r="B245" s="28" t="s">
        <v>268</v>
      </c>
      <c r="C245" s="12">
        <v>400</v>
      </c>
      <c r="D245" s="13"/>
      <c r="E245" s="70">
        <f>E246</f>
        <v>791.8</v>
      </c>
    </row>
    <row r="246" spans="1:5" ht="30" x14ac:dyDescent="0.25">
      <c r="A246" s="15" t="s">
        <v>132</v>
      </c>
      <c r="B246" s="28" t="s">
        <v>268</v>
      </c>
      <c r="C246" s="12">
        <v>400</v>
      </c>
      <c r="D246" s="13"/>
      <c r="E246" s="70">
        <f>E247</f>
        <v>791.8</v>
      </c>
    </row>
    <row r="247" spans="1:5" ht="12.75" customHeight="1" x14ac:dyDescent="0.25">
      <c r="A247" s="14" t="s">
        <v>133</v>
      </c>
      <c r="B247" s="28" t="s">
        <v>268</v>
      </c>
      <c r="C247" s="12">
        <v>400</v>
      </c>
      <c r="D247" s="13" t="s">
        <v>134</v>
      </c>
      <c r="E247" s="70">
        <v>791.8</v>
      </c>
    </row>
    <row r="248" spans="1:5" ht="36" customHeight="1" x14ac:dyDescent="0.25">
      <c r="A248" s="15" t="s">
        <v>389</v>
      </c>
      <c r="B248" s="58" t="s">
        <v>287</v>
      </c>
      <c r="C248" s="12"/>
      <c r="D248" s="13"/>
      <c r="E248" s="70">
        <f>E249+E252</f>
        <v>18558.600000000002</v>
      </c>
    </row>
    <row r="249" spans="1:5" ht="45" x14ac:dyDescent="0.25">
      <c r="A249" s="15" t="s">
        <v>370</v>
      </c>
      <c r="B249" s="58" t="s">
        <v>287</v>
      </c>
      <c r="C249" s="12"/>
      <c r="D249" s="13"/>
      <c r="E249" s="70">
        <f>SUM(E250)</f>
        <v>17481.400000000001</v>
      </c>
    </row>
    <row r="250" spans="1:5" ht="31.5" customHeight="1" x14ac:dyDescent="0.25">
      <c r="A250" s="23" t="s">
        <v>89</v>
      </c>
      <c r="B250" s="58" t="s">
        <v>287</v>
      </c>
      <c r="C250" s="12">
        <v>600</v>
      </c>
      <c r="D250" s="13"/>
      <c r="E250" s="70">
        <f>SUM(E251)</f>
        <v>17481.400000000001</v>
      </c>
    </row>
    <row r="251" spans="1:5" ht="20.25" customHeight="1" x14ac:dyDescent="0.25">
      <c r="A251" s="31" t="s">
        <v>80</v>
      </c>
      <c r="B251" s="58" t="s">
        <v>287</v>
      </c>
      <c r="C251" s="12">
        <v>600</v>
      </c>
      <c r="D251" s="13" t="s">
        <v>81</v>
      </c>
      <c r="E251" s="70">
        <v>17481.400000000001</v>
      </c>
    </row>
    <row r="252" spans="1:5" ht="43.5" customHeight="1" x14ac:dyDescent="0.25">
      <c r="A252" s="15" t="s">
        <v>390</v>
      </c>
      <c r="B252" s="58" t="s">
        <v>287</v>
      </c>
      <c r="C252" s="12"/>
      <c r="D252" s="13"/>
      <c r="E252" s="70">
        <f>E253</f>
        <v>1077.2</v>
      </c>
    </row>
    <row r="253" spans="1:5" ht="33" customHeight="1" x14ac:dyDescent="0.25">
      <c r="A253" s="23" t="s">
        <v>89</v>
      </c>
      <c r="B253" s="58" t="s">
        <v>287</v>
      </c>
      <c r="C253" s="12">
        <v>600</v>
      </c>
      <c r="D253" s="13"/>
      <c r="E253" s="70">
        <f>E254</f>
        <v>1077.2</v>
      </c>
    </row>
    <row r="254" spans="1:5" ht="20.25" customHeight="1" x14ac:dyDescent="0.25">
      <c r="A254" s="31" t="s">
        <v>80</v>
      </c>
      <c r="B254" s="58" t="s">
        <v>287</v>
      </c>
      <c r="C254" s="12">
        <v>600</v>
      </c>
      <c r="D254" s="13" t="s">
        <v>81</v>
      </c>
      <c r="E254" s="70">
        <v>1077.2</v>
      </c>
    </row>
    <row r="255" spans="1:5" ht="48.75" customHeight="1" x14ac:dyDescent="0.25">
      <c r="A255" s="14" t="s">
        <v>135</v>
      </c>
      <c r="B255" s="32" t="s">
        <v>136</v>
      </c>
      <c r="C255" s="12"/>
      <c r="D255" s="56"/>
      <c r="E255" s="65">
        <f>E258</f>
        <v>15</v>
      </c>
    </row>
    <row r="256" spans="1:5" ht="60" x14ac:dyDescent="0.25">
      <c r="A256" s="14" t="s">
        <v>308</v>
      </c>
      <c r="B256" s="47" t="s">
        <v>137</v>
      </c>
      <c r="C256" s="12"/>
      <c r="D256" s="56"/>
      <c r="E256" s="65">
        <f>SUM(E258)</f>
        <v>15</v>
      </c>
    </row>
    <row r="257" spans="1:5" ht="60" x14ac:dyDescent="0.25">
      <c r="A257" s="14" t="s">
        <v>391</v>
      </c>
      <c r="B257" s="32" t="s">
        <v>137</v>
      </c>
      <c r="C257" s="12"/>
      <c r="D257" s="56"/>
      <c r="E257" s="65">
        <f>SUM(E258)</f>
        <v>15</v>
      </c>
    </row>
    <row r="258" spans="1:5" ht="30" x14ac:dyDescent="0.25">
      <c r="A258" s="15" t="s">
        <v>63</v>
      </c>
      <c r="B258" s="32" t="s">
        <v>137</v>
      </c>
      <c r="C258" s="12">
        <v>200</v>
      </c>
      <c r="D258" s="56"/>
      <c r="E258" s="65">
        <f>E259</f>
        <v>15</v>
      </c>
    </row>
    <row r="259" spans="1:5" x14ac:dyDescent="0.25">
      <c r="A259" s="14" t="s">
        <v>138</v>
      </c>
      <c r="B259" s="32" t="s">
        <v>137</v>
      </c>
      <c r="C259" s="12">
        <v>200</v>
      </c>
      <c r="D259" s="56" t="s">
        <v>139</v>
      </c>
      <c r="E259" s="65">
        <f>SUM('[1]9'!G896)</f>
        <v>15</v>
      </c>
    </row>
    <row r="260" spans="1:5" ht="45" x14ac:dyDescent="0.25">
      <c r="A260" s="15" t="s">
        <v>297</v>
      </c>
      <c r="B260" s="30">
        <v>4800000000</v>
      </c>
      <c r="C260" s="12"/>
      <c r="D260" s="56"/>
      <c r="E260" s="65">
        <f>SUM(E262)</f>
        <v>78.900000000000006</v>
      </c>
    </row>
    <row r="261" spans="1:5" ht="75" x14ac:dyDescent="0.25">
      <c r="A261" s="14" t="s">
        <v>309</v>
      </c>
      <c r="B261" s="47" t="s">
        <v>392</v>
      </c>
      <c r="C261" s="12"/>
      <c r="D261" s="56"/>
      <c r="E261" s="65">
        <f>SUM(E262)</f>
        <v>78.900000000000006</v>
      </c>
    </row>
    <row r="262" spans="1:5" ht="60" x14ac:dyDescent="0.25">
      <c r="A262" s="14" t="s">
        <v>310</v>
      </c>
      <c r="B262" s="47" t="s">
        <v>371</v>
      </c>
      <c r="C262" s="13"/>
      <c r="D262" s="56"/>
      <c r="E262" s="65">
        <f>SUM(E265+E263)</f>
        <v>78.900000000000006</v>
      </c>
    </row>
    <row r="263" spans="1:5" ht="30" x14ac:dyDescent="0.25">
      <c r="A263" s="15" t="s">
        <v>49</v>
      </c>
      <c r="B263" s="47">
        <v>4800100044</v>
      </c>
      <c r="C263" s="13" t="s">
        <v>30</v>
      </c>
      <c r="D263" s="56"/>
      <c r="E263" s="65">
        <f>SUM(E264)</f>
        <v>24.5</v>
      </c>
    </row>
    <row r="264" spans="1:5" x14ac:dyDescent="0.25">
      <c r="A264" s="14" t="s">
        <v>114</v>
      </c>
      <c r="B264" s="47">
        <v>4800100044</v>
      </c>
      <c r="C264" s="13" t="s">
        <v>30</v>
      </c>
      <c r="D264" s="56" t="s">
        <v>115</v>
      </c>
      <c r="E264" s="65">
        <f>SUM('[1]9'!G494)</f>
        <v>24.5</v>
      </c>
    </row>
    <row r="265" spans="1:5" ht="30" x14ac:dyDescent="0.25">
      <c r="A265" s="23" t="s">
        <v>89</v>
      </c>
      <c r="B265" s="47">
        <v>4800100044</v>
      </c>
      <c r="C265" s="13" t="s">
        <v>110</v>
      </c>
      <c r="D265" s="56"/>
      <c r="E265" s="65">
        <f>SUM(E266)</f>
        <v>54.4</v>
      </c>
    </row>
    <row r="266" spans="1:5" x14ac:dyDescent="0.25">
      <c r="A266" s="14" t="s">
        <v>114</v>
      </c>
      <c r="B266" s="47">
        <v>4800100044</v>
      </c>
      <c r="C266" s="13" t="s">
        <v>110</v>
      </c>
      <c r="D266" s="13" t="s">
        <v>115</v>
      </c>
      <c r="E266" s="70">
        <f>SUM('[1]9'!G497)</f>
        <v>54.4</v>
      </c>
    </row>
    <row r="267" spans="1:5" ht="45" x14ac:dyDescent="0.25">
      <c r="A267" s="23" t="s">
        <v>393</v>
      </c>
      <c r="B267" s="20" t="s">
        <v>140</v>
      </c>
      <c r="C267" s="12"/>
      <c r="D267" s="13"/>
      <c r="E267" s="65">
        <f>E272+E269</f>
        <v>4042.2000000000007</v>
      </c>
    </row>
    <row r="268" spans="1:5" ht="75" x14ac:dyDescent="0.25">
      <c r="A268" s="23" t="s">
        <v>394</v>
      </c>
      <c r="B268" s="20" t="s">
        <v>311</v>
      </c>
      <c r="C268" s="12"/>
      <c r="D268" s="13"/>
      <c r="E268" s="65">
        <f>SUM(E269+E272)</f>
        <v>4042.2000000000007</v>
      </c>
    </row>
    <row r="269" spans="1:5" ht="75" x14ac:dyDescent="0.25">
      <c r="A269" s="33" t="s">
        <v>312</v>
      </c>
      <c r="B269" s="20">
        <v>4900100096</v>
      </c>
      <c r="C269" s="12"/>
      <c r="D269" s="13"/>
      <c r="E269" s="70">
        <f>SUM(E270)</f>
        <v>518.20000000000005</v>
      </c>
    </row>
    <row r="270" spans="1:5" ht="30" x14ac:dyDescent="0.25">
      <c r="A270" s="15" t="s">
        <v>49</v>
      </c>
      <c r="B270" s="20">
        <v>4900100096</v>
      </c>
      <c r="C270" s="12">
        <v>200</v>
      </c>
      <c r="D270" s="13"/>
      <c r="E270" s="70">
        <f>SUM(E271)</f>
        <v>518.20000000000005</v>
      </c>
    </row>
    <row r="271" spans="1:5" ht="45" x14ac:dyDescent="0.25">
      <c r="A271" s="14" t="s">
        <v>141</v>
      </c>
      <c r="B271" s="20">
        <v>4900100096</v>
      </c>
      <c r="C271" s="12">
        <v>200</v>
      </c>
      <c r="D271" s="13" t="s">
        <v>142</v>
      </c>
      <c r="E271" s="70">
        <f>SUM('[1]9'!G857)</f>
        <v>518.20000000000005</v>
      </c>
    </row>
    <row r="272" spans="1:5" ht="45" x14ac:dyDescent="0.25">
      <c r="A272" s="23" t="s">
        <v>395</v>
      </c>
      <c r="B272" s="20">
        <v>4900100045</v>
      </c>
      <c r="C272" s="12"/>
      <c r="D272" s="13"/>
      <c r="E272" s="70">
        <f>E273+E276+E277</f>
        <v>3524.0000000000005</v>
      </c>
    </row>
    <row r="273" spans="1:5" ht="45" x14ac:dyDescent="0.25">
      <c r="A273" s="23" t="s">
        <v>143</v>
      </c>
      <c r="B273" s="20">
        <v>4900100045</v>
      </c>
      <c r="C273" s="12">
        <v>100</v>
      </c>
      <c r="D273" s="13"/>
      <c r="E273" s="70">
        <f>SUM(E274)</f>
        <v>3366.2000000000003</v>
      </c>
    </row>
    <row r="274" spans="1:5" ht="45" x14ac:dyDescent="0.25">
      <c r="A274" s="14" t="s">
        <v>141</v>
      </c>
      <c r="B274" s="20">
        <v>4900100045</v>
      </c>
      <c r="C274" s="12">
        <v>100</v>
      </c>
      <c r="D274" s="13" t="s">
        <v>142</v>
      </c>
      <c r="E274" s="70">
        <f>SUM('[1]9'!G861)</f>
        <v>3366.2000000000003</v>
      </c>
    </row>
    <row r="275" spans="1:5" ht="30" x14ac:dyDescent="0.25">
      <c r="A275" s="15" t="s">
        <v>144</v>
      </c>
      <c r="B275" s="20">
        <v>4900100045</v>
      </c>
      <c r="C275" s="12">
        <v>200</v>
      </c>
      <c r="D275" s="13"/>
      <c r="E275" s="70">
        <f>E276</f>
        <v>117.80000000000001</v>
      </c>
    </row>
    <row r="276" spans="1:5" ht="45" x14ac:dyDescent="0.25">
      <c r="A276" s="14" t="s">
        <v>141</v>
      </c>
      <c r="B276" s="20">
        <v>4900100045</v>
      </c>
      <c r="C276" s="12">
        <v>200</v>
      </c>
      <c r="D276" s="13" t="s">
        <v>142</v>
      </c>
      <c r="E276" s="70">
        <f>SUM('[1]9'!G866)</f>
        <v>117.80000000000001</v>
      </c>
    </row>
    <row r="277" spans="1:5" ht="30" x14ac:dyDescent="0.25">
      <c r="A277" s="14" t="s">
        <v>16</v>
      </c>
      <c r="B277" s="20">
        <v>4900100045</v>
      </c>
      <c r="C277" s="12">
        <v>200</v>
      </c>
      <c r="D277" s="13" t="s">
        <v>17</v>
      </c>
      <c r="E277" s="65">
        <f>SUM('[1]9'!G964)</f>
        <v>40</v>
      </c>
    </row>
    <row r="278" spans="1:5" ht="45" x14ac:dyDescent="0.25">
      <c r="A278" s="15" t="s">
        <v>145</v>
      </c>
      <c r="B278" s="21">
        <v>5000000000</v>
      </c>
      <c r="C278" s="12"/>
      <c r="D278" s="13"/>
      <c r="E278" s="65">
        <f>E281</f>
        <v>30</v>
      </c>
    </row>
    <row r="279" spans="1:5" ht="45" x14ac:dyDescent="0.25">
      <c r="A279" s="15" t="s">
        <v>313</v>
      </c>
      <c r="B279" s="21">
        <v>5000100046</v>
      </c>
      <c r="C279" s="12"/>
      <c r="D279" s="13"/>
      <c r="E279" s="65">
        <f>SUM(E280)</f>
        <v>30</v>
      </c>
    </row>
    <row r="280" spans="1:5" ht="30" x14ac:dyDescent="0.25">
      <c r="A280" s="15" t="s">
        <v>314</v>
      </c>
      <c r="B280" s="21">
        <v>5000100046</v>
      </c>
      <c r="C280" s="12"/>
      <c r="D280" s="13"/>
      <c r="E280" s="65">
        <f>SUM(E281)</f>
        <v>30</v>
      </c>
    </row>
    <row r="281" spans="1:5" ht="30" x14ac:dyDescent="0.25">
      <c r="A281" s="15" t="s">
        <v>144</v>
      </c>
      <c r="B281" s="21">
        <v>5000100046</v>
      </c>
      <c r="C281" s="12">
        <v>200</v>
      </c>
      <c r="D281" s="13"/>
      <c r="E281" s="65">
        <f>E282</f>
        <v>30</v>
      </c>
    </row>
    <row r="282" spans="1:5" ht="30" x14ac:dyDescent="0.25">
      <c r="A282" s="14" t="s">
        <v>16</v>
      </c>
      <c r="B282" s="21">
        <v>5000100046</v>
      </c>
      <c r="C282" s="12">
        <v>200</v>
      </c>
      <c r="D282" s="13" t="s">
        <v>17</v>
      </c>
      <c r="E282" s="65">
        <f>SUM('[1]9'!G951+'[1]9'!G633+'[1]9'!G419+'[1]9'!G100)</f>
        <v>30</v>
      </c>
    </row>
    <row r="283" spans="1:5" ht="45" x14ac:dyDescent="0.25">
      <c r="A283" s="23" t="s">
        <v>146</v>
      </c>
      <c r="B283" s="28" t="s">
        <v>147</v>
      </c>
      <c r="C283" s="12"/>
      <c r="D283" s="13"/>
      <c r="E283" s="65">
        <f>E285</f>
        <v>9</v>
      </c>
    </row>
    <row r="284" spans="1:5" ht="60" x14ac:dyDescent="0.25">
      <c r="A284" s="23" t="s">
        <v>315</v>
      </c>
      <c r="B284" s="30">
        <v>5100100047</v>
      </c>
      <c r="C284" s="12"/>
      <c r="D284" s="13"/>
      <c r="E284" s="65">
        <f>E285</f>
        <v>9</v>
      </c>
    </row>
    <row r="285" spans="1:5" ht="30" x14ac:dyDescent="0.25">
      <c r="A285" s="15" t="s">
        <v>63</v>
      </c>
      <c r="B285" s="30">
        <v>5100100047</v>
      </c>
      <c r="C285" s="12">
        <v>200</v>
      </c>
      <c r="D285" s="13"/>
      <c r="E285" s="65">
        <f>E286</f>
        <v>9</v>
      </c>
    </row>
    <row r="286" spans="1:5" ht="30" x14ac:dyDescent="0.25">
      <c r="A286" s="14" t="s">
        <v>148</v>
      </c>
      <c r="B286" s="30">
        <v>5100100047</v>
      </c>
      <c r="C286" s="12">
        <v>200</v>
      </c>
      <c r="D286" s="13" t="s">
        <v>149</v>
      </c>
      <c r="E286" s="65">
        <f>SUM('[1]9'!G882)</f>
        <v>9</v>
      </c>
    </row>
    <row r="287" spans="1:5" ht="60" x14ac:dyDescent="0.25">
      <c r="A287" s="23" t="s">
        <v>396</v>
      </c>
      <c r="B287" s="28" t="s">
        <v>150</v>
      </c>
      <c r="C287" s="12"/>
      <c r="D287" s="13"/>
      <c r="E287" s="65">
        <f>E289</f>
        <v>8.4</v>
      </c>
    </row>
    <row r="288" spans="1:5" ht="75" x14ac:dyDescent="0.25">
      <c r="A288" s="23" t="s">
        <v>316</v>
      </c>
      <c r="B288" s="20" t="s">
        <v>397</v>
      </c>
      <c r="C288" s="12"/>
      <c r="D288" s="13"/>
      <c r="E288" s="65">
        <f>E289</f>
        <v>8.4</v>
      </c>
    </row>
    <row r="289" spans="1:5" ht="30" x14ac:dyDescent="0.25">
      <c r="A289" s="15" t="s">
        <v>63</v>
      </c>
      <c r="B289" s="28" t="s">
        <v>151</v>
      </c>
      <c r="C289" s="12">
        <v>200</v>
      </c>
      <c r="D289" s="13"/>
      <c r="E289" s="70">
        <f>E290</f>
        <v>8.4</v>
      </c>
    </row>
    <row r="290" spans="1:5" ht="30" x14ac:dyDescent="0.25">
      <c r="A290" s="14" t="s">
        <v>148</v>
      </c>
      <c r="B290" s="28" t="s">
        <v>151</v>
      </c>
      <c r="C290" s="12">
        <v>200</v>
      </c>
      <c r="D290" s="13" t="s">
        <v>149</v>
      </c>
      <c r="E290" s="70">
        <f>SUM('[1]9'!G888)</f>
        <v>8.4</v>
      </c>
    </row>
    <row r="291" spans="1:5" ht="45" x14ac:dyDescent="0.25">
      <c r="A291" s="14" t="s">
        <v>152</v>
      </c>
      <c r="B291" s="28" t="s">
        <v>153</v>
      </c>
      <c r="C291" s="12"/>
      <c r="D291" s="13"/>
      <c r="E291" s="65">
        <f>E293+E295+E299+E301+E303+E305+E297</f>
        <v>338</v>
      </c>
    </row>
    <row r="292" spans="1:5" ht="60" x14ac:dyDescent="0.25">
      <c r="A292" s="14" t="s">
        <v>317</v>
      </c>
      <c r="B292" s="28" t="s">
        <v>154</v>
      </c>
      <c r="C292" s="12"/>
      <c r="D292" s="13"/>
      <c r="E292" s="65">
        <f>SUM(E293+E295+E297+E299+E301+E303+E305)</f>
        <v>338</v>
      </c>
    </row>
    <row r="293" spans="1:5" ht="30" x14ac:dyDescent="0.25">
      <c r="A293" s="15" t="s">
        <v>63</v>
      </c>
      <c r="B293" s="28" t="s">
        <v>154</v>
      </c>
      <c r="C293" s="12">
        <v>200</v>
      </c>
      <c r="D293" s="13"/>
      <c r="E293" s="70">
        <f>E294</f>
        <v>98.799999999999983</v>
      </c>
    </row>
    <row r="294" spans="1:5" x14ac:dyDescent="0.25">
      <c r="A294" s="14" t="s">
        <v>130</v>
      </c>
      <c r="B294" s="28" t="s">
        <v>154</v>
      </c>
      <c r="C294" s="12">
        <v>200</v>
      </c>
      <c r="D294" s="13" t="s">
        <v>131</v>
      </c>
      <c r="E294" s="70">
        <f>SUM('[1]9'!G797+'[1]9'!G599)</f>
        <v>98.799999999999983</v>
      </c>
    </row>
    <row r="295" spans="1:5" ht="30" x14ac:dyDescent="0.25">
      <c r="A295" s="15" t="s">
        <v>63</v>
      </c>
      <c r="B295" s="28" t="s">
        <v>154</v>
      </c>
      <c r="C295" s="12">
        <v>200</v>
      </c>
      <c r="D295" s="13"/>
      <c r="E295" s="70">
        <f>E296</f>
        <v>65.900000000000006</v>
      </c>
    </row>
    <row r="296" spans="1:5" ht="30" x14ac:dyDescent="0.25">
      <c r="A296" s="14" t="s">
        <v>16</v>
      </c>
      <c r="B296" s="28" t="s">
        <v>154</v>
      </c>
      <c r="C296" s="12">
        <v>200</v>
      </c>
      <c r="D296" s="13" t="s">
        <v>17</v>
      </c>
      <c r="E296" s="70">
        <f>SUM('[1]9'!G410+'[1]9'!G958)</f>
        <v>65.900000000000006</v>
      </c>
    </row>
    <row r="297" spans="1:5" ht="30" x14ac:dyDescent="0.25">
      <c r="A297" s="15" t="s">
        <v>15</v>
      </c>
      <c r="B297" s="28" t="s">
        <v>154</v>
      </c>
      <c r="C297" s="12">
        <v>600</v>
      </c>
      <c r="D297" s="13"/>
      <c r="E297" s="70">
        <f>SUM(E298)</f>
        <v>39</v>
      </c>
    </row>
    <row r="298" spans="1:5" ht="30" x14ac:dyDescent="0.25">
      <c r="A298" s="14" t="s">
        <v>16</v>
      </c>
      <c r="B298" s="28" t="s">
        <v>154</v>
      </c>
      <c r="C298" s="12">
        <v>600</v>
      </c>
      <c r="D298" s="13" t="s">
        <v>17</v>
      </c>
      <c r="E298" s="70">
        <f>SUM('[1]9'!G413)</f>
        <v>39</v>
      </c>
    </row>
    <row r="299" spans="1:5" ht="30" x14ac:dyDescent="0.25">
      <c r="A299" s="15" t="s">
        <v>63</v>
      </c>
      <c r="B299" s="28" t="s">
        <v>154</v>
      </c>
      <c r="C299" s="12">
        <v>200</v>
      </c>
      <c r="D299" s="13"/>
      <c r="E299" s="70">
        <f>SUM(E300)</f>
        <v>32.9</v>
      </c>
    </row>
    <row r="300" spans="1:5" x14ac:dyDescent="0.25">
      <c r="A300" s="14" t="s">
        <v>114</v>
      </c>
      <c r="B300" s="28" t="s">
        <v>154</v>
      </c>
      <c r="C300" s="12">
        <v>200</v>
      </c>
      <c r="D300" s="13" t="s">
        <v>115</v>
      </c>
      <c r="E300" s="70">
        <f>SUM('[1]9'!G503)</f>
        <v>32.9</v>
      </c>
    </row>
    <row r="301" spans="1:5" ht="30" x14ac:dyDescent="0.25">
      <c r="A301" s="15" t="s">
        <v>15</v>
      </c>
      <c r="B301" s="28" t="s">
        <v>154</v>
      </c>
      <c r="C301" s="12">
        <v>600</v>
      </c>
      <c r="D301" s="13"/>
      <c r="E301" s="70">
        <f>SUM(E302)</f>
        <v>46.4</v>
      </c>
    </row>
    <row r="302" spans="1:5" x14ac:dyDescent="0.25">
      <c r="A302" s="14" t="s">
        <v>114</v>
      </c>
      <c r="B302" s="28" t="s">
        <v>154</v>
      </c>
      <c r="C302" s="12">
        <v>600</v>
      </c>
      <c r="D302" s="13" t="s">
        <v>115</v>
      </c>
      <c r="E302" s="70">
        <f>SUM('[1]9'!G506)</f>
        <v>46.4</v>
      </c>
    </row>
    <row r="303" spans="1:5" ht="30" x14ac:dyDescent="0.25">
      <c r="A303" s="15" t="s">
        <v>63</v>
      </c>
      <c r="B303" s="28" t="s">
        <v>154</v>
      </c>
      <c r="C303" s="12">
        <v>200</v>
      </c>
      <c r="D303" s="13"/>
      <c r="E303" s="70">
        <f>SUM(E304)</f>
        <v>5</v>
      </c>
    </row>
    <row r="304" spans="1:5" x14ac:dyDescent="0.25">
      <c r="A304" s="14" t="s">
        <v>155</v>
      </c>
      <c r="B304" s="28" t="s">
        <v>154</v>
      </c>
      <c r="C304" s="12">
        <v>200</v>
      </c>
      <c r="D304" s="13" t="s">
        <v>51</v>
      </c>
      <c r="E304" s="70">
        <f>SUM('[1]9'!G217)</f>
        <v>5</v>
      </c>
    </row>
    <row r="305" spans="1:5" ht="30" x14ac:dyDescent="0.25">
      <c r="A305" s="15" t="s">
        <v>15</v>
      </c>
      <c r="B305" s="28" t="s">
        <v>154</v>
      </c>
      <c r="C305" s="12">
        <v>600</v>
      </c>
      <c r="D305" s="13"/>
      <c r="E305" s="70">
        <f>SUM(E306)</f>
        <v>50</v>
      </c>
    </row>
    <row r="306" spans="1:5" x14ac:dyDescent="0.25">
      <c r="A306" s="14" t="s">
        <v>155</v>
      </c>
      <c r="B306" s="28" t="s">
        <v>154</v>
      </c>
      <c r="C306" s="12">
        <v>600</v>
      </c>
      <c r="D306" s="13" t="s">
        <v>51</v>
      </c>
      <c r="E306" s="70">
        <f>SUM('[1]9'!G220)</f>
        <v>50</v>
      </c>
    </row>
    <row r="307" spans="1:5" ht="45" x14ac:dyDescent="0.25">
      <c r="A307" s="14" t="s">
        <v>156</v>
      </c>
      <c r="B307" s="48" t="s">
        <v>318</v>
      </c>
      <c r="C307" s="12"/>
      <c r="D307" s="13"/>
      <c r="E307" s="65">
        <f>E310+E312</f>
        <v>23022.399999999998</v>
      </c>
    </row>
    <row r="308" spans="1:5" ht="65.25" customHeight="1" x14ac:dyDescent="0.25">
      <c r="A308" s="14" t="s">
        <v>319</v>
      </c>
      <c r="B308" s="30">
        <v>8900100050</v>
      </c>
      <c r="C308" s="12"/>
      <c r="D308" s="13"/>
      <c r="E308" s="65">
        <f>SUM(E309+E312)</f>
        <v>23022.399999999998</v>
      </c>
    </row>
    <row r="309" spans="1:5" ht="30" x14ac:dyDescent="0.25">
      <c r="A309" s="14" t="s">
        <v>298</v>
      </c>
      <c r="B309" s="28" t="s">
        <v>269</v>
      </c>
      <c r="C309" s="12"/>
      <c r="D309" s="13"/>
      <c r="E309" s="70">
        <f>SUM(E310)</f>
        <v>22482.399999999998</v>
      </c>
    </row>
    <row r="310" spans="1:5" ht="30" x14ac:dyDescent="0.25">
      <c r="A310" s="15" t="s">
        <v>63</v>
      </c>
      <c r="B310" s="28" t="s">
        <v>269</v>
      </c>
      <c r="C310" s="12">
        <v>200</v>
      </c>
      <c r="D310" s="13"/>
      <c r="E310" s="70">
        <f>E311</f>
        <v>22482.399999999998</v>
      </c>
    </row>
    <row r="311" spans="1:5" ht="30" x14ac:dyDescent="0.25">
      <c r="A311" s="14" t="s">
        <v>157</v>
      </c>
      <c r="B311" s="28" t="s">
        <v>269</v>
      </c>
      <c r="C311" s="12">
        <v>200</v>
      </c>
      <c r="D311" s="13" t="s">
        <v>158</v>
      </c>
      <c r="E311" s="70">
        <f>SUM('[1]9'!G905+'[1]9'!G909)</f>
        <v>22482.399999999998</v>
      </c>
    </row>
    <row r="312" spans="1:5" ht="60" x14ac:dyDescent="0.25">
      <c r="A312" s="15" t="s">
        <v>299</v>
      </c>
      <c r="B312" s="30">
        <v>8900100050</v>
      </c>
      <c r="C312" s="12"/>
      <c r="D312" s="13"/>
      <c r="E312" s="70">
        <f>SUM(E313)</f>
        <v>540</v>
      </c>
    </row>
    <row r="313" spans="1:5" ht="30" x14ac:dyDescent="0.25">
      <c r="A313" s="15" t="s">
        <v>63</v>
      </c>
      <c r="B313" s="30">
        <v>8900100050</v>
      </c>
      <c r="C313" s="12">
        <v>200</v>
      </c>
      <c r="D313" s="13"/>
      <c r="E313" s="70">
        <f>SUM(E314)</f>
        <v>540</v>
      </c>
    </row>
    <row r="314" spans="1:5" ht="30" x14ac:dyDescent="0.25">
      <c r="A314" s="14" t="s">
        <v>157</v>
      </c>
      <c r="B314" s="30">
        <v>8900100050</v>
      </c>
      <c r="C314" s="12">
        <v>200</v>
      </c>
      <c r="D314" s="13" t="s">
        <v>158</v>
      </c>
      <c r="E314" s="70">
        <f>SUM('[1]9'!G913)</f>
        <v>540</v>
      </c>
    </row>
    <row r="315" spans="1:5" ht="60" x14ac:dyDescent="0.25">
      <c r="A315" s="23" t="s">
        <v>159</v>
      </c>
      <c r="B315" s="20" t="s">
        <v>270</v>
      </c>
      <c r="C315" s="12"/>
      <c r="D315" s="13"/>
      <c r="E315" s="65">
        <f>E316+E330</f>
        <v>5886</v>
      </c>
    </row>
    <row r="316" spans="1:5" ht="60" x14ac:dyDescent="0.25">
      <c r="A316" s="23" t="s">
        <v>160</v>
      </c>
      <c r="B316" s="44">
        <v>5410000000</v>
      </c>
      <c r="C316" s="12"/>
      <c r="D316" s="13"/>
      <c r="E316" s="70">
        <f>E317</f>
        <v>5866</v>
      </c>
    </row>
    <row r="317" spans="1:5" ht="47.25" customHeight="1" x14ac:dyDescent="0.25">
      <c r="A317" s="23" t="s">
        <v>320</v>
      </c>
      <c r="B317" s="44">
        <v>5410100000</v>
      </c>
      <c r="C317" s="12"/>
      <c r="D317" s="13"/>
      <c r="E317" s="70">
        <f>E318+E321+E324+E327</f>
        <v>5866</v>
      </c>
    </row>
    <row r="318" spans="1:5" ht="90" customHeight="1" x14ac:dyDescent="0.25">
      <c r="A318" s="14" t="s">
        <v>161</v>
      </c>
      <c r="B318" s="28" t="s">
        <v>162</v>
      </c>
      <c r="C318" s="12"/>
      <c r="D318" s="13"/>
      <c r="E318" s="70">
        <f>E319</f>
        <v>2.5</v>
      </c>
    </row>
    <row r="319" spans="1:5" ht="30" x14ac:dyDescent="0.25">
      <c r="A319" s="15" t="s">
        <v>63</v>
      </c>
      <c r="B319" s="28" t="s">
        <v>162</v>
      </c>
      <c r="C319" s="12">
        <v>200</v>
      </c>
      <c r="D319" s="13"/>
      <c r="E319" s="70">
        <f>SUM(E320)</f>
        <v>2.5</v>
      </c>
    </row>
    <row r="320" spans="1:5" x14ac:dyDescent="0.25">
      <c r="A320" s="14" t="s">
        <v>71</v>
      </c>
      <c r="B320" s="28" t="s">
        <v>162</v>
      </c>
      <c r="C320" s="12">
        <v>200</v>
      </c>
      <c r="D320" s="13" t="s">
        <v>72</v>
      </c>
      <c r="E320" s="70">
        <f>SUM('[1]9'!G263)</f>
        <v>2.5</v>
      </c>
    </row>
    <row r="321" spans="1:5" ht="105.75" customHeight="1" x14ac:dyDescent="0.25">
      <c r="A321" s="14" t="s">
        <v>415</v>
      </c>
      <c r="B321" s="28"/>
      <c r="C321" s="12"/>
      <c r="D321" s="13"/>
      <c r="E321" s="70">
        <f>E322</f>
        <v>4217.3</v>
      </c>
    </row>
    <row r="322" spans="1:5" ht="30" customHeight="1" x14ac:dyDescent="0.25">
      <c r="A322" s="15" t="s">
        <v>15</v>
      </c>
      <c r="B322" s="28" t="s">
        <v>162</v>
      </c>
      <c r="C322" s="12">
        <v>600</v>
      </c>
      <c r="D322" s="13"/>
      <c r="E322" s="70">
        <f>E323</f>
        <v>4217.3</v>
      </c>
    </row>
    <row r="323" spans="1:5" ht="19.5" customHeight="1" x14ac:dyDescent="0.25">
      <c r="A323" s="14" t="s">
        <v>80</v>
      </c>
      <c r="B323" s="28" t="s">
        <v>162</v>
      </c>
      <c r="C323" s="12">
        <v>600</v>
      </c>
      <c r="D323" s="13" t="s">
        <v>81</v>
      </c>
      <c r="E323" s="70">
        <v>4217.3</v>
      </c>
    </row>
    <row r="324" spans="1:5" ht="90" customHeight="1" x14ac:dyDescent="0.25">
      <c r="A324" s="14" t="s">
        <v>161</v>
      </c>
      <c r="B324" s="28" t="s">
        <v>162</v>
      </c>
      <c r="C324" s="12"/>
      <c r="D324" s="13"/>
      <c r="E324" s="70">
        <f>E325</f>
        <v>332</v>
      </c>
    </row>
    <row r="325" spans="1:5" ht="37.5" customHeight="1" x14ac:dyDescent="0.25">
      <c r="A325" s="15" t="s">
        <v>15</v>
      </c>
      <c r="B325" s="28" t="s">
        <v>162</v>
      </c>
      <c r="C325" s="12">
        <v>600</v>
      </c>
      <c r="D325" s="13"/>
      <c r="E325" s="70">
        <f>E326</f>
        <v>332</v>
      </c>
    </row>
    <row r="326" spans="1:5" ht="14.25" customHeight="1" x14ac:dyDescent="0.25">
      <c r="A326" s="14" t="s">
        <v>80</v>
      </c>
      <c r="B326" s="28" t="s">
        <v>162</v>
      </c>
      <c r="C326" s="12">
        <v>600</v>
      </c>
      <c r="D326" s="13" t="s">
        <v>81</v>
      </c>
      <c r="E326" s="70">
        <v>332</v>
      </c>
    </row>
    <row r="327" spans="1:5" ht="45" x14ac:dyDescent="0.25">
      <c r="A327" s="14" t="s">
        <v>300</v>
      </c>
      <c r="B327" s="28" t="s">
        <v>163</v>
      </c>
      <c r="C327" s="12"/>
      <c r="D327" s="13"/>
      <c r="E327" s="70">
        <f>E328</f>
        <v>1314.2</v>
      </c>
    </row>
    <row r="328" spans="1:5" ht="30" x14ac:dyDescent="0.25">
      <c r="A328" s="15" t="s">
        <v>15</v>
      </c>
      <c r="B328" s="28" t="s">
        <v>163</v>
      </c>
      <c r="C328" s="12">
        <v>600</v>
      </c>
      <c r="D328" s="13"/>
      <c r="E328" s="70">
        <f>SUM(E329)</f>
        <v>1314.2</v>
      </c>
    </row>
    <row r="329" spans="1:5" x14ac:dyDescent="0.25">
      <c r="A329" s="14" t="s">
        <v>114</v>
      </c>
      <c r="B329" s="28" t="s">
        <v>163</v>
      </c>
      <c r="C329" s="12">
        <v>600</v>
      </c>
      <c r="D329" s="13" t="s">
        <v>115</v>
      </c>
      <c r="E329" s="70">
        <f>SUM('[1]9'!G513)</f>
        <v>1314.2</v>
      </c>
    </row>
    <row r="330" spans="1:5" ht="45" x14ac:dyDescent="0.25">
      <c r="A330" s="14" t="s">
        <v>321</v>
      </c>
      <c r="B330" s="44">
        <v>5420000000</v>
      </c>
      <c r="C330" s="12"/>
      <c r="D330" s="13"/>
      <c r="E330" s="70">
        <f>SUM(E331)</f>
        <v>20</v>
      </c>
    </row>
    <row r="331" spans="1:5" ht="33.75" customHeight="1" x14ac:dyDescent="0.25">
      <c r="A331" s="14" t="s">
        <v>322</v>
      </c>
      <c r="B331" s="44">
        <v>5420100000</v>
      </c>
      <c r="C331" s="12"/>
      <c r="D331" s="13"/>
      <c r="E331" s="70">
        <f>SUM(E332)</f>
        <v>20</v>
      </c>
    </row>
    <row r="332" spans="1:5" ht="95.25" customHeight="1" x14ac:dyDescent="0.25">
      <c r="A332" s="14" t="s">
        <v>161</v>
      </c>
      <c r="B332" s="44" t="s">
        <v>323</v>
      </c>
      <c r="C332" s="12"/>
      <c r="D332" s="13"/>
      <c r="E332" s="70">
        <f>SUM(E334)</f>
        <v>20</v>
      </c>
    </row>
    <row r="333" spans="1:5" ht="33.75" customHeight="1" x14ac:dyDescent="0.25">
      <c r="A333" s="15" t="s">
        <v>63</v>
      </c>
      <c r="B333" s="44" t="s">
        <v>323</v>
      </c>
      <c r="C333" s="12">
        <v>200</v>
      </c>
      <c r="D333" s="13"/>
      <c r="E333" s="70"/>
    </row>
    <row r="334" spans="1:5" x14ac:dyDescent="0.25">
      <c r="A334" s="14" t="s">
        <v>414</v>
      </c>
      <c r="B334" s="44" t="s">
        <v>323</v>
      </c>
      <c r="C334" s="12">
        <v>200</v>
      </c>
      <c r="D334" s="13" t="s">
        <v>44</v>
      </c>
      <c r="E334" s="70">
        <f>SUM('[1]9'!G53)</f>
        <v>20</v>
      </c>
    </row>
    <row r="335" spans="1:5" ht="45" x14ac:dyDescent="0.25">
      <c r="A335" s="14" t="s">
        <v>164</v>
      </c>
      <c r="B335" s="28" t="s">
        <v>165</v>
      </c>
      <c r="C335" s="12"/>
      <c r="D335" s="13"/>
      <c r="E335" s="65">
        <f>E338</f>
        <v>40.4</v>
      </c>
    </row>
    <row r="336" spans="1:5" ht="75" x14ac:dyDescent="0.25">
      <c r="A336" s="14" t="s">
        <v>324</v>
      </c>
      <c r="B336" s="20">
        <v>5500100000</v>
      </c>
      <c r="C336" s="12"/>
      <c r="D336" s="13"/>
      <c r="E336" s="65">
        <f>E338</f>
        <v>40.4</v>
      </c>
    </row>
    <row r="337" spans="1:5" ht="76.5" customHeight="1" x14ac:dyDescent="0.25">
      <c r="A337" s="14" t="s">
        <v>416</v>
      </c>
      <c r="B337" s="28" t="s">
        <v>166</v>
      </c>
      <c r="C337" s="12"/>
      <c r="D337" s="13"/>
      <c r="E337" s="65"/>
    </row>
    <row r="338" spans="1:5" ht="30" x14ac:dyDescent="0.25">
      <c r="A338" s="15" t="s">
        <v>63</v>
      </c>
      <c r="B338" s="28" t="s">
        <v>166</v>
      </c>
      <c r="C338" s="12">
        <v>200</v>
      </c>
      <c r="D338" s="13"/>
      <c r="E338" s="65">
        <f>E339</f>
        <v>40.4</v>
      </c>
    </row>
    <row r="339" spans="1:5" ht="12.75" customHeight="1" x14ac:dyDescent="0.25">
      <c r="A339" s="14" t="s">
        <v>155</v>
      </c>
      <c r="B339" s="28" t="s">
        <v>166</v>
      </c>
      <c r="C339" s="12">
        <v>200</v>
      </c>
      <c r="D339" s="13" t="s">
        <v>51</v>
      </c>
      <c r="E339" s="65">
        <f>SUM('[1]9'!G205)</f>
        <v>40.4</v>
      </c>
    </row>
    <row r="340" spans="1:5" ht="45" x14ac:dyDescent="0.25">
      <c r="A340" s="23" t="s">
        <v>167</v>
      </c>
      <c r="B340" s="28" t="s">
        <v>168</v>
      </c>
      <c r="C340" s="12"/>
      <c r="D340" s="13"/>
      <c r="E340" s="65">
        <f>E343+E345+E347</f>
        <v>158.4</v>
      </c>
    </row>
    <row r="341" spans="1:5" ht="73.5" customHeight="1" x14ac:dyDescent="0.25">
      <c r="A341" s="23" t="s">
        <v>325</v>
      </c>
      <c r="B341" s="20">
        <v>5600100000</v>
      </c>
      <c r="C341" s="12"/>
      <c r="D341" s="13"/>
      <c r="E341" s="65">
        <f>SUM(E342)</f>
        <v>158.4</v>
      </c>
    </row>
    <row r="342" spans="1:5" ht="75" x14ac:dyDescent="0.25">
      <c r="A342" s="23" t="s">
        <v>326</v>
      </c>
      <c r="B342" s="28" t="s">
        <v>169</v>
      </c>
      <c r="C342" s="12"/>
      <c r="D342" s="13"/>
      <c r="E342" s="65">
        <f>SUM(E343+E345+E347)</f>
        <v>158.4</v>
      </c>
    </row>
    <row r="343" spans="1:5" ht="30" x14ac:dyDescent="0.25">
      <c r="A343" s="15" t="s">
        <v>63</v>
      </c>
      <c r="B343" s="28" t="s">
        <v>169</v>
      </c>
      <c r="C343" s="12">
        <v>200</v>
      </c>
      <c r="D343" s="13"/>
      <c r="E343" s="65">
        <f>E344</f>
        <v>14.4</v>
      </c>
    </row>
    <row r="344" spans="1:5" x14ac:dyDescent="0.25">
      <c r="A344" s="14" t="s">
        <v>130</v>
      </c>
      <c r="B344" s="28" t="s">
        <v>169</v>
      </c>
      <c r="C344" s="12">
        <v>200</v>
      </c>
      <c r="D344" s="13" t="s">
        <v>131</v>
      </c>
      <c r="E344" s="65">
        <f>SUM('[1]9'!G803)</f>
        <v>14.4</v>
      </c>
    </row>
    <row r="345" spans="1:5" ht="30" x14ac:dyDescent="0.25">
      <c r="A345" s="15" t="s">
        <v>15</v>
      </c>
      <c r="B345" s="28" t="s">
        <v>169</v>
      </c>
      <c r="C345" s="12">
        <v>600</v>
      </c>
      <c r="D345" s="13"/>
      <c r="E345" s="65">
        <f>E346</f>
        <v>126</v>
      </c>
    </row>
    <row r="346" spans="1:5" x14ac:dyDescent="0.25">
      <c r="A346" s="14" t="s">
        <v>114</v>
      </c>
      <c r="B346" s="28" t="s">
        <v>169</v>
      </c>
      <c r="C346" s="12">
        <v>600</v>
      </c>
      <c r="D346" s="13" t="s">
        <v>115</v>
      </c>
      <c r="E346" s="65">
        <f>SUM('[1]9'!G519)</f>
        <v>126</v>
      </c>
    </row>
    <row r="347" spans="1:5" ht="30" x14ac:dyDescent="0.25">
      <c r="A347" s="15" t="s">
        <v>15</v>
      </c>
      <c r="B347" s="28" t="s">
        <v>169</v>
      </c>
      <c r="C347" s="12">
        <v>600</v>
      </c>
      <c r="D347" s="13"/>
      <c r="E347" s="65">
        <f>E348</f>
        <v>18</v>
      </c>
    </row>
    <row r="348" spans="1:5" x14ac:dyDescent="0.25">
      <c r="A348" s="14" t="s">
        <v>155</v>
      </c>
      <c r="B348" s="28" t="s">
        <v>169</v>
      </c>
      <c r="C348" s="12">
        <v>600</v>
      </c>
      <c r="D348" s="13" t="s">
        <v>51</v>
      </c>
      <c r="E348" s="65">
        <f>SUM('[1]9'!G211)</f>
        <v>18</v>
      </c>
    </row>
    <row r="349" spans="1:5" ht="45" x14ac:dyDescent="0.25">
      <c r="A349" s="14" t="s">
        <v>170</v>
      </c>
      <c r="B349" s="28" t="s">
        <v>171</v>
      </c>
      <c r="C349" s="12"/>
      <c r="D349" s="13"/>
      <c r="E349" s="65">
        <f>E350+E361</f>
        <v>7177.2</v>
      </c>
    </row>
    <row r="350" spans="1:5" ht="45" x14ac:dyDescent="0.25">
      <c r="A350" s="14" t="s">
        <v>172</v>
      </c>
      <c r="B350" s="20">
        <v>5710000000</v>
      </c>
      <c r="C350" s="12"/>
      <c r="D350" s="13"/>
      <c r="E350" s="70">
        <f>E351</f>
        <v>784.9</v>
      </c>
    </row>
    <row r="351" spans="1:5" ht="48" customHeight="1" x14ac:dyDescent="0.25">
      <c r="A351" s="14" t="s">
        <v>327</v>
      </c>
      <c r="B351" s="20" t="s">
        <v>328</v>
      </c>
      <c r="C351" s="12"/>
      <c r="D351" s="13"/>
      <c r="E351" s="70">
        <f>E352+E355+E358</f>
        <v>784.9</v>
      </c>
    </row>
    <row r="352" spans="1:5" ht="45" x14ac:dyDescent="0.25">
      <c r="A352" s="14" t="s">
        <v>329</v>
      </c>
      <c r="B352" s="28" t="s">
        <v>173</v>
      </c>
      <c r="C352" s="12"/>
      <c r="D352" s="13"/>
      <c r="E352" s="70">
        <f>SUM(E353)</f>
        <v>266.60000000000002</v>
      </c>
    </row>
    <row r="353" spans="1:5" ht="30" x14ac:dyDescent="0.25">
      <c r="A353" s="15" t="s">
        <v>63</v>
      </c>
      <c r="B353" s="28" t="s">
        <v>173</v>
      </c>
      <c r="C353" s="12">
        <v>200</v>
      </c>
      <c r="D353" s="13"/>
      <c r="E353" s="70">
        <f>E354</f>
        <v>266.60000000000002</v>
      </c>
    </row>
    <row r="354" spans="1:5" x14ac:dyDescent="0.25">
      <c r="A354" s="14" t="s">
        <v>174</v>
      </c>
      <c r="B354" s="28" t="s">
        <v>173</v>
      </c>
      <c r="C354" s="12">
        <v>200</v>
      </c>
      <c r="D354" s="13" t="s">
        <v>175</v>
      </c>
      <c r="E354" s="70">
        <f>SUM('[1]9'!G1041)</f>
        <v>266.60000000000002</v>
      </c>
    </row>
    <row r="355" spans="1:5" ht="75" x14ac:dyDescent="0.25">
      <c r="A355" s="15" t="s">
        <v>344</v>
      </c>
      <c r="B355" s="17" t="s">
        <v>398</v>
      </c>
      <c r="C355" s="12"/>
      <c r="D355" s="13"/>
      <c r="E355" s="70">
        <f>SUM(E356)</f>
        <v>491.9</v>
      </c>
    </row>
    <row r="356" spans="1:5" ht="30" x14ac:dyDescent="0.25">
      <c r="A356" s="15" t="s">
        <v>15</v>
      </c>
      <c r="B356" s="17" t="s">
        <v>398</v>
      </c>
      <c r="C356" s="12">
        <v>600</v>
      </c>
      <c r="D356" s="13"/>
      <c r="E356" s="70">
        <f>SUM(E357)</f>
        <v>491.9</v>
      </c>
    </row>
    <row r="357" spans="1:5" x14ac:dyDescent="0.25">
      <c r="A357" s="14" t="s">
        <v>174</v>
      </c>
      <c r="B357" s="17" t="s">
        <v>398</v>
      </c>
      <c r="C357" s="12">
        <v>600</v>
      </c>
      <c r="D357" s="13" t="s">
        <v>175</v>
      </c>
      <c r="E357" s="70">
        <v>491.9</v>
      </c>
    </row>
    <row r="358" spans="1:5" ht="75" x14ac:dyDescent="0.25">
      <c r="A358" s="15" t="s">
        <v>345</v>
      </c>
      <c r="B358" s="17" t="s">
        <v>346</v>
      </c>
      <c r="C358" s="12"/>
      <c r="D358" s="13"/>
      <c r="E358" s="70">
        <f>E359</f>
        <v>26.4</v>
      </c>
    </row>
    <row r="359" spans="1:5" ht="30" x14ac:dyDescent="0.25">
      <c r="A359" s="15" t="s">
        <v>15</v>
      </c>
      <c r="B359" s="17" t="s">
        <v>346</v>
      </c>
      <c r="C359" s="12">
        <v>600</v>
      </c>
      <c r="D359" s="13"/>
      <c r="E359" s="70">
        <f>E360</f>
        <v>26.4</v>
      </c>
    </row>
    <row r="360" spans="1:5" x14ac:dyDescent="0.25">
      <c r="A360" s="14" t="s">
        <v>174</v>
      </c>
      <c r="B360" s="17" t="s">
        <v>346</v>
      </c>
      <c r="C360" s="12">
        <v>600</v>
      </c>
      <c r="D360" s="13" t="s">
        <v>175</v>
      </c>
      <c r="E360" s="70">
        <v>26.4</v>
      </c>
    </row>
    <row r="361" spans="1:5" ht="45" x14ac:dyDescent="0.25">
      <c r="A361" s="14" t="s">
        <v>330</v>
      </c>
      <c r="B361" s="20" t="s">
        <v>331</v>
      </c>
      <c r="C361" s="12"/>
      <c r="D361" s="13"/>
      <c r="E361" s="70">
        <f>SUM(E362)</f>
        <v>6392.3</v>
      </c>
    </row>
    <row r="362" spans="1:5" ht="60" x14ac:dyDescent="0.25">
      <c r="A362" s="14" t="s">
        <v>332</v>
      </c>
      <c r="B362" s="20" t="s">
        <v>333</v>
      </c>
      <c r="C362" s="12"/>
      <c r="D362" s="13"/>
      <c r="E362" s="70">
        <f>E363+E366</f>
        <v>6392.3</v>
      </c>
    </row>
    <row r="363" spans="1:5" ht="60" x14ac:dyDescent="0.25">
      <c r="A363" s="14" t="s">
        <v>334</v>
      </c>
      <c r="B363" s="20" t="s">
        <v>335</v>
      </c>
      <c r="C363" s="12"/>
      <c r="D363" s="13"/>
      <c r="E363" s="70">
        <f>SUM(E364)</f>
        <v>4006.9</v>
      </c>
    </row>
    <row r="364" spans="1:5" ht="30" x14ac:dyDescent="0.25">
      <c r="A364" s="15" t="s">
        <v>132</v>
      </c>
      <c r="B364" s="20" t="s">
        <v>335</v>
      </c>
      <c r="C364" s="12">
        <v>400</v>
      </c>
      <c r="D364" s="13"/>
      <c r="E364" s="70">
        <f>SUM(E365)</f>
        <v>4006.9</v>
      </c>
    </row>
    <row r="365" spans="1:5" x14ac:dyDescent="0.25">
      <c r="A365" s="15" t="s">
        <v>133</v>
      </c>
      <c r="B365" s="20" t="s">
        <v>335</v>
      </c>
      <c r="C365" s="12">
        <v>400</v>
      </c>
      <c r="D365" s="13" t="s">
        <v>134</v>
      </c>
      <c r="E365" s="70">
        <v>4006.9</v>
      </c>
    </row>
    <row r="366" spans="1:5" ht="53.25" customHeight="1" x14ac:dyDescent="0.25">
      <c r="A366" s="15" t="s">
        <v>336</v>
      </c>
      <c r="B366" s="20" t="s">
        <v>289</v>
      </c>
      <c r="C366" s="12"/>
      <c r="D366" s="13"/>
      <c r="E366" s="70">
        <f>SUM(E367+E370)</f>
        <v>2385.4</v>
      </c>
    </row>
    <row r="367" spans="1:5" ht="30" x14ac:dyDescent="0.25">
      <c r="A367" s="15" t="s">
        <v>288</v>
      </c>
      <c r="B367" s="20" t="s">
        <v>289</v>
      </c>
      <c r="C367" s="12"/>
      <c r="D367" s="13"/>
      <c r="E367" s="70">
        <f>SUM(E368)</f>
        <v>2266.1</v>
      </c>
    </row>
    <row r="368" spans="1:5" ht="30" x14ac:dyDescent="0.25">
      <c r="A368" s="15" t="s">
        <v>132</v>
      </c>
      <c r="B368" s="20" t="s">
        <v>289</v>
      </c>
      <c r="C368" s="12">
        <v>400</v>
      </c>
      <c r="D368" s="13"/>
      <c r="E368" s="70">
        <f>SUM(E369)</f>
        <v>2266.1</v>
      </c>
    </row>
    <row r="369" spans="1:5" x14ac:dyDescent="0.25">
      <c r="A369" s="15" t="s">
        <v>133</v>
      </c>
      <c r="B369" s="20" t="s">
        <v>289</v>
      </c>
      <c r="C369" s="12">
        <v>400</v>
      </c>
      <c r="D369" s="13" t="s">
        <v>134</v>
      </c>
      <c r="E369" s="70">
        <f>SUM('[1]9'!G1065)</f>
        <v>2266.1</v>
      </c>
    </row>
    <row r="370" spans="1:5" ht="30" x14ac:dyDescent="0.25">
      <c r="A370" s="15" t="s">
        <v>290</v>
      </c>
      <c r="B370" s="20" t="s">
        <v>289</v>
      </c>
      <c r="C370" s="12"/>
      <c r="D370" s="13"/>
      <c r="E370" s="70">
        <f>SUM(E371)</f>
        <v>119.3</v>
      </c>
    </row>
    <row r="371" spans="1:5" ht="30" x14ac:dyDescent="0.25">
      <c r="A371" s="15" t="s">
        <v>132</v>
      </c>
      <c r="B371" s="20" t="s">
        <v>289</v>
      </c>
      <c r="C371" s="12">
        <v>400</v>
      </c>
      <c r="D371" s="13"/>
      <c r="E371" s="70">
        <f>SUM(E372)</f>
        <v>119.3</v>
      </c>
    </row>
    <row r="372" spans="1:5" x14ac:dyDescent="0.25">
      <c r="A372" s="15" t="s">
        <v>133</v>
      </c>
      <c r="B372" s="20" t="s">
        <v>289</v>
      </c>
      <c r="C372" s="12">
        <v>400</v>
      </c>
      <c r="D372" s="13" t="s">
        <v>134</v>
      </c>
      <c r="E372" s="70">
        <f>SUM('[1]9'!G1069)</f>
        <v>119.3</v>
      </c>
    </row>
    <row r="373" spans="1:5" ht="45" x14ac:dyDescent="0.25">
      <c r="A373" s="14" t="s">
        <v>176</v>
      </c>
      <c r="B373" s="30">
        <v>5900000000</v>
      </c>
      <c r="C373" s="12"/>
      <c r="D373" s="13"/>
      <c r="E373" s="70">
        <f>E374+E414+E425</f>
        <v>117391.30000000002</v>
      </c>
    </row>
    <row r="374" spans="1:5" ht="45" x14ac:dyDescent="0.25">
      <c r="A374" s="14" t="s">
        <v>177</v>
      </c>
      <c r="B374" s="28" t="s">
        <v>178</v>
      </c>
      <c r="C374" s="12"/>
      <c r="D374" s="13"/>
      <c r="E374" s="70">
        <f>E376+E379+E384+E387+E389+E392+E405+E408+E411</f>
        <v>80150.200000000012</v>
      </c>
    </row>
    <row r="375" spans="1:5" ht="63.75" customHeight="1" x14ac:dyDescent="0.25">
      <c r="A375" s="14" t="s">
        <v>337</v>
      </c>
      <c r="B375" s="20">
        <v>5910100000</v>
      </c>
      <c r="C375" s="12"/>
      <c r="D375" s="13"/>
      <c r="E375" s="70">
        <f>SUM(E376+E379+E384+E387+E389+E392+E405+E408+E411)</f>
        <v>80150.200000000012</v>
      </c>
    </row>
    <row r="376" spans="1:5" ht="34.5" customHeight="1" x14ac:dyDescent="0.25">
      <c r="A376" s="14" t="s">
        <v>399</v>
      </c>
      <c r="B376" s="30">
        <v>5910100203</v>
      </c>
      <c r="C376" s="12"/>
      <c r="D376" s="13"/>
      <c r="E376" s="70">
        <f>SUM(E378)</f>
        <v>3071.8</v>
      </c>
    </row>
    <row r="377" spans="1:5" ht="65.25" customHeight="1" x14ac:dyDescent="0.25">
      <c r="A377" s="14" t="s">
        <v>27</v>
      </c>
      <c r="B377" s="30">
        <v>5910100203</v>
      </c>
      <c r="C377" s="12">
        <v>100</v>
      </c>
      <c r="D377" s="13"/>
      <c r="E377" s="70">
        <f>SUM(E378)</f>
        <v>3071.8</v>
      </c>
    </row>
    <row r="378" spans="1:5" ht="36" customHeight="1" x14ac:dyDescent="0.25">
      <c r="A378" s="14" t="s">
        <v>179</v>
      </c>
      <c r="B378" s="30">
        <v>5910100203</v>
      </c>
      <c r="C378" s="12">
        <v>100</v>
      </c>
      <c r="D378" s="13" t="s">
        <v>180</v>
      </c>
      <c r="E378" s="65">
        <f>SUM('[1]9'!G668)</f>
        <v>3071.8</v>
      </c>
    </row>
    <row r="379" spans="1:5" ht="30.75" customHeight="1" x14ac:dyDescent="0.25">
      <c r="A379" s="14" t="s">
        <v>400</v>
      </c>
      <c r="B379" s="59">
        <v>5910100204</v>
      </c>
      <c r="C379" s="12"/>
      <c r="D379" s="13"/>
      <c r="E379" s="65">
        <f>SUM(E380)</f>
        <v>29918</v>
      </c>
    </row>
    <row r="380" spans="1:5" ht="65.25" customHeight="1" x14ac:dyDescent="0.25">
      <c r="A380" s="14" t="s">
        <v>27</v>
      </c>
      <c r="B380" s="59">
        <v>5910100204</v>
      </c>
      <c r="C380" s="12">
        <v>100</v>
      </c>
      <c r="D380" s="13"/>
      <c r="E380" s="65">
        <f>E381+E382+E383</f>
        <v>29918</v>
      </c>
    </row>
    <row r="381" spans="1:5" ht="30" x14ac:dyDescent="0.25">
      <c r="A381" s="14" t="s">
        <v>181</v>
      </c>
      <c r="B381" s="59">
        <v>5910100204</v>
      </c>
      <c r="C381" s="12">
        <v>100</v>
      </c>
      <c r="D381" s="13" t="s">
        <v>182</v>
      </c>
      <c r="E381" s="65">
        <f>SUM('[1]9'!G677)</f>
        <v>20295</v>
      </c>
    </row>
    <row r="382" spans="1:5" ht="45" x14ac:dyDescent="0.25">
      <c r="A382" s="14" t="s">
        <v>183</v>
      </c>
      <c r="B382" s="59">
        <v>5910100204</v>
      </c>
      <c r="C382" s="12">
        <v>100</v>
      </c>
      <c r="D382" s="13" t="s">
        <v>184</v>
      </c>
      <c r="E382" s="65">
        <f>SUM('[1]9'!G572)</f>
        <v>7530</v>
      </c>
    </row>
    <row r="383" spans="1:5" x14ac:dyDescent="0.25">
      <c r="A383" s="14" t="s">
        <v>130</v>
      </c>
      <c r="B383" s="59">
        <v>5910100204</v>
      </c>
      <c r="C383" s="12">
        <v>100</v>
      </c>
      <c r="D383" s="13" t="s">
        <v>131</v>
      </c>
      <c r="E383" s="65">
        <f>SUM('[1]9'!G778)</f>
        <v>2093</v>
      </c>
    </row>
    <row r="384" spans="1:5" ht="30" x14ac:dyDescent="0.25">
      <c r="A384" s="14" t="s">
        <v>401</v>
      </c>
      <c r="B384" s="60">
        <v>5910100224</v>
      </c>
      <c r="C384" s="12"/>
      <c r="D384" s="13"/>
      <c r="E384" s="65">
        <f>SUM(E385)</f>
        <v>2563</v>
      </c>
    </row>
    <row r="385" spans="1:5" ht="65.25" customHeight="1" x14ac:dyDescent="0.25">
      <c r="A385" s="14" t="s">
        <v>27</v>
      </c>
      <c r="B385" s="60">
        <v>5910100224</v>
      </c>
      <c r="C385" s="12">
        <v>100</v>
      </c>
      <c r="D385" s="13"/>
      <c r="E385" s="65">
        <f>E386</f>
        <v>2563</v>
      </c>
    </row>
    <row r="386" spans="1:5" ht="45" x14ac:dyDescent="0.25">
      <c r="A386" s="14" t="s">
        <v>183</v>
      </c>
      <c r="B386" s="60">
        <v>5910100224</v>
      </c>
      <c r="C386" s="12">
        <v>100</v>
      </c>
      <c r="D386" s="13" t="s">
        <v>184</v>
      </c>
      <c r="E386" s="65">
        <f>SUM('[1]9'!G1135)</f>
        <v>2563</v>
      </c>
    </row>
    <row r="387" spans="1:5" ht="45" x14ac:dyDescent="0.25">
      <c r="A387" s="14" t="s">
        <v>372</v>
      </c>
      <c r="B387" s="59" t="s">
        <v>338</v>
      </c>
      <c r="C387" s="12"/>
      <c r="D387" s="13"/>
      <c r="E387" s="70">
        <f>SUM(E388)</f>
        <v>4097</v>
      </c>
    </row>
    <row r="388" spans="1:5" x14ac:dyDescent="0.25">
      <c r="A388" s="14" t="s">
        <v>130</v>
      </c>
      <c r="B388" s="59" t="s">
        <v>338</v>
      </c>
      <c r="C388" s="12">
        <v>100</v>
      </c>
      <c r="D388" s="13" t="s">
        <v>131</v>
      </c>
      <c r="E388" s="65">
        <f>SUM('[1]9'!G606)</f>
        <v>4097</v>
      </c>
    </row>
    <row r="389" spans="1:5" ht="49.5" customHeight="1" x14ac:dyDescent="0.25">
      <c r="A389" s="34" t="s">
        <v>402</v>
      </c>
      <c r="B389" s="61">
        <v>5910145799</v>
      </c>
      <c r="C389" s="12"/>
      <c r="D389" s="13"/>
      <c r="E389" s="65">
        <f>SUM(E390)</f>
        <v>1237</v>
      </c>
    </row>
    <row r="390" spans="1:5" ht="63.75" customHeight="1" x14ac:dyDescent="0.25">
      <c r="A390" s="14" t="s">
        <v>27</v>
      </c>
      <c r="B390" s="61">
        <v>5910145799</v>
      </c>
      <c r="C390" s="12">
        <v>100</v>
      </c>
      <c r="D390" s="13"/>
      <c r="E390" s="65">
        <f>SUM(E391)</f>
        <v>1237</v>
      </c>
    </row>
    <row r="391" spans="1:5" x14ac:dyDescent="0.25">
      <c r="A391" s="34" t="s">
        <v>185</v>
      </c>
      <c r="B391" s="61">
        <v>5910145799</v>
      </c>
      <c r="C391" s="12">
        <v>100</v>
      </c>
      <c r="D391" s="13" t="s">
        <v>186</v>
      </c>
      <c r="E391" s="65">
        <f>SUM('[1]9'!G1078)</f>
        <v>1237</v>
      </c>
    </row>
    <row r="392" spans="1:5" ht="165" x14ac:dyDescent="0.25">
      <c r="A392" s="35" t="s">
        <v>403</v>
      </c>
      <c r="B392" s="30">
        <v>5910172972</v>
      </c>
      <c r="C392" s="12"/>
      <c r="D392" s="13"/>
      <c r="E392" s="65">
        <f>SUM(E393:E404)</f>
        <v>37125</v>
      </c>
    </row>
    <row r="393" spans="1:5" ht="45" x14ac:dyDescent="0.25">
      <c r="A393" s="35" t="s">
        <v>187</v>
      </c>
      <c r="B393" s="30">
        <v>5910172972</v>
      </c>
      <c r="C393" s="12">
        <v>100</v>
      </c>
      <c r="D393" s="13" t="s">
        <v>188</v>
      </c>
      <c r="E393" s="65">
        <f>SUM('[1]9'!G1116)</f>
        <v>45</v>
      </c>
    </row>
    <row r="394" spans="1:5" ht="54.75" customHeight="1" x14ac:dyDescent="0.25">
      <c r="A394" s="15" t="s">
        <v>189</v>
      </c>
      <c r="B394" s="30">
        <v>5910172972</v>
      </c>
      <c r="C394" s="12">
        <v>100</v>
      </c>
      <c r="D394" s="13" t="s">
        <v>182</v>
      </c>
      <c r="E394" s="65">
        <f>SUM('[1]9'!G682)</f>
        <v>8131</v>
      </c>
    </row>
    <row r="395" spans="1:5" ht="45" x14ac:dyDescent="0.25">
      <c r="A395" s="15" t="s">
        <v>190</v>
      </c>
      <c r="B395" s="30">
        <v>5910172972</v>
      </c>
      <c r="C395" s="12">
        <v>100</v>
      </c>
      <c r="D395" s="13" t="s">
        <v>184</v>
      </c>
      <c r="E395" s="65">
        <f>SUM('[1]9'!G580+'[1]9'!G579+'[1]9'!G1140)</f>
        <v>4009</v>
      </c>
    </row>
    <row r="396" spans="1:5" x14ac:dyDescent="0.25">
      <c r="A396" s="15" t="s">
        <v>130</v>
      </c>
      <c r="B396" s="30">
        <v>5910172972</v>
      </c>
      <c r="C396" s="12">
        <v>100</v>
      </c>
      <c r="D396" s="13" t="s">
        <v>131</v>
      </c>
      <c r="E396" s="65">
        <f>SUM('[1]9'!G611+'[1]9'!G810+'[1]9'!G783)</f>
        <v>8328</v>
      </c>
    </row>
    <row r="397" spans="1:5" ht="45" x14ac:dyDescent="0.25">
      <c r="A397" s="15" t="s">
        <v>141</v>
      </c>
      <c r="B397" s="30">
        <v>5910172972</v>
      </c>
      <c r="C397" s="12">
        <v>100</v>
      </c>
      <c r="D397" s="13" t="s">
        <v>142</v>
      </c>
      <c r="E397" s="65">
        <f>SUM('[1]9'!G874)</f>
        <v>1607</v>
      </c>
    </row>
    <row r="398" spans="1:5" x14ac:dyDescent="0.25">
      <c r="A398" s="34" t="s">
        <v>191</v>
      </c>
      <c r="B398" s="30">
        <v>5910172972</v>
      </c>
      <c r="C398" s="12">
        <v>100</v>
      </c>
      <c r="D398" s="13" t="s">
        <v>44</v>
      </c>
      <c r="E398" s="65">
        <f>SUM('[1]9'!G39)</f>
        <v>263</v>
      </c>
    </row>
    <row r="399" spans="1:5" x14ac:dyDescent="0.25">
      <c r="A399" s="34" t="s">
        <v>191</v>
      </c>
      <c r="B399" s="30">
        <v>5910172972</v>
      </c>
      <c r="C399" s="12">
        <v>600</v>
      </c>
      <c r="D399" s="13" t="s">
        <v>44</v>
      </c>
      <c r="E399" s="65">
        <f>SUM('[1]9'!G376)</f>
        <v>1375</v>
      </c>
    </row>
    <row r="400" spans="1:5" x14ac:dyDescent="0.25">
      <c r="A400" s="34" t="s">
        <v>114</v>
      </c>
      <c r="B400" s="30">
        <v>5910172972</v>
      </c>
      <c r="C400" s="12">
        <v>100</v>
      </c>
      <c r="D400" s="13" t="s">
        <v>115</v>
      </c>
      <c r="E400" s="65">
        <f>SUM('[1]9'!G526)</f>
        <v>3048</v>
      </c>
    </row>
    <row r="401" spans="1:5" x14ac:dyDescent="0.25">
      <c r="A401" s="34" t="s">
        <v>192</v>
      </c>
      <c r="B401" s="30">
        <v>5910172972</v>
      </c>
      <c r="C401" s="12">
        <v>100</v>
      </c>
      <c r="D401" s="13" t="s">
        <v>19</v>
      </c>
      <c r="E401" s="65">
        <f>SUM('[1]9'!G158)</f>
        <v>345</v>
      </c>
    </row>
    <row r="402" spans="1:5" x14ac:dyDescent="0.25">
      <c r="A402" s="34" t="s">
        <v>192</v>
      </c>
      <c r="B402" s="30">
        <v>5910172972</v>
      </c>
      <c r="C402" s="12">
        <v>600</v>
      </c>
      <c r="D402" s="13" t="s">
        <v>19</v>
      </c>
      <c r="E402" s="65">
        <f>SUM('[1]9'!G130+'[1]9'!G172)</f>
        <v>9377</v>
      </c>
    </row>
    <row r="403" spans="1:5" x14ac:dyDescent="0.25">
      <c r="A403" s="34" t="s">
        <v>193</v>
      </c>
      <c r="B403" s="30">
        <v>5910172972</v>
      </c>
      <c r="C403" s="12">
        <v>100</v>
      </c>
      <c r="D403" s="13" t="s">
        <v>51</v>
      </c>
      <c r="E403" s="65">
        <f>SUM('[1]9'!G227)</f>
        <v>300</v>
      </c>
    </row>
    <row r="404" spans="1:5" x14ac:dyDescent="0.25">
      <c r="A404" s="34" t="s">
        <v>185</v>
      </c>
      <c r="B404" s="30">
        <v>5910172972</v>
      </c>
      <c r="C404" s="12">
        <v>100</v>
      </c>
      <c r="D404" s="13" t="s">
        <v>186</v>
      </c>
      <c r="E404" s="65">
        <f>SUM('[1]9'!G1083)</f>
        <v>297</v>
      </c>
    </row>
    <row r="405" spans="1:5" ht="171" customHeight="1" x14ac:dyDescent="0.25">
      <c r="A405" s="35" t="s">
        <v>194</v>
      </c>
      <c r="B405" s="20" t="s">
        <v>339</v>
      </c>
      <c r="C405" s="12"/>
      <c r="D405" s="13"/>
      <c r="E405" s="70">
        <f>E406</f>
        <v>371.3</v>
      </c>
    </row>
    <row r="406" spans="1:5" ht="66.75" customHeight="1" x14ac:dyDescent="0.25">
      <c r="A406" s="14" t="s">
        <v>27</v>
      </c>
      <c r="B406" s="20" t="s">
        <v>339</v>
      </c>
      <c r="C406" s="12">
        <v>100</v>
      </c>
      <c r="D406" s="13"/>
      <c r="E406" s="70">
        <f>E407</f>
        <v>371.3</v>
      </c>
    </row>
    <row r="407" spans="1:5" ht="45" x14ac:dyDescent="0.25">
      <c r="A407" s="15" t="s">
        <v>190</v>
      </c>
      <c r="B407" s="20" t="s">
        <v>339</v>
      </c>
      <c r="C407" s="12">
        <v>100</v>
      </c>
      <c r="D407" s="13" t="s">
        <v>184</v>
      </c>
      <c r="E407" s="65">
        <f>SUM('[1]9'!G581)</f>
        <v>371.3</v>
      </c>
    </row>
    <row r="408" spans="1:5" x14ac:dyDescent="0.25">
      <c r="A408" s="15" t="s">
        <v>404</v>
      </c>
      <c r="B408" s="30">
        <v>5910100059</v>
      </c>
      <c r="C408" s="12"/>
      <c r="D408" s="13"/>
      <c r="E408" s="65">
        <f>E409</f>
        <v>51</v>
      </c>
    </row>
    <row r="409" spans="1:5" ht="30" x14ac:dyDescent="0.25">
      <c r="A409" s="15" t="s">
        <v>49</v>
      </c>
      <c r="B409" s="30">
        <v>5910100059</v>
      </c>
      <c r="C409" s="12">
        <v>200</v>
      </c>
      <c r="D409" s="13"/>
      <c r="E409" s="65">
        <f>E410</f>
        <v>51</v>
      </c>
    </row>
    <row r="410" spans="1:5" x14ac:dyDescent="0.25">
      <c r="A410" s="14" t="s">
        <v>130</v>
      </c>
      <c r="B410" s="30">
        <v>5910100059</v>
      </c>
      <c r="C410" s="12">
        <v>200</v>
      </c>
      <c r="D410" s="13" t="s">
        <v>131</v>
      </c>
      <c r="E410" s="65">
        <f>SUM('[1]9'!G815)</f>
        <v>51</v>
      </c>
    </row>
    <row r="411" spans="1:5" ht="30" x14ac:dyDescent="0.25">
      <c r="A411" s="15" t="s">
        <v>405</v>
      </c>
      <c r="B411" s="30">
        <v>5910100060</v>
      </c>
      <c r="C411" s="12"/>
      <c r="D411" s="13"/>
      <c r="E411" s="65">
        <f>E412</f>
        <v>1716.1</v>
      </c>
    </row>
    <row r="412" spans="1:5" ht="30" x14ac:dyDescent="0.25">
      <c r="A412" s="15" t="s">
        <v>42</v>
      </c>
      <c r="B412" s="30">
        <v>5910100060</v>
      </c>
      <c r="C412" s="12">
        <v>200</v>
      </c>
      <c r="D412" s="13"/>
      <c r="E412" s="65">
        <f>E413</f>
        <v>1716.1</v>
      </c>
    </row>
    <row r="413" spans="1:5" x14ac:dyDescent="0.25">
      <c r="A413" s="14" t="s">
        <v>130</v>
      </c>
      <c r="B413" s="30">
        <v>5910100060</v>
      </c>
      <c r="C413" s="12">
        <v>200</v>
      </c>
      <c r="D413" s="13" t="s">
        <v>131</v>
      </c>
      <c r="E413" s="65">
        <f>SUM('[1]9'!G616)</f>
        <v>1716.1</v>
      </c>
    </row>
    <row r="414" spans="1:5" ht="45" x14ac:dyDescent="0.25">
      <c r="A414" s="14" t="s">
        <v>276</v>
      </c>
      <c r="B414" s="30">
        <v>5920000000</v>
      </c>
      <c r="C414" s="12"/>
      <c r="D414" s="13"/>
      <c r="E414" s="70">
        <f>E416+E419+E422</f>
        <v>37235</v>
      </c>
    </row>
    <row r="415" spans="1:5" ht="63.75" customHeight="1" x14ac:dyDescent="0.25">
      <c r="A415" s="14" t="s">
        <v>337</v>
      </c>
      <c r="B415" s="30">
        <v>5920100000</v>
      </c>
      <c r="C415" s="12"/>
      <c r="D415" s="13"/>
      <c r="E415" s="70">
        <f>SUM(E416+E419+E422)</f>
        <v>37235</v>
      </c>
    </row>
    <row r="416" spans="1:5" ht="45" x14ac:dyDescent="0.25">
      <c r="A416" s="14" t="s">
        <v>406</v>
      </c>
      <c r="B416" s="30">
        <v>5920121601</v>
      </c>
      <c r="C416" s="55"/>
      <c r="D416" s="56"/>
      <c r="E416" s="65">
        <f>E417</f>
        <v>9987</v>
      </c>
    </row>
    <row r="417" spans="1:5" x14ac:dyDescent="0.25">
      <c r="A417" s="15" t="s">
        <v>195</v>
      </c>
      <c r="B417" s="30">
        <v>5920121601</v>
      </c>
      <c r="C417" s="55">
        <v>500</v>
      </c>
      <c r="D417" s="56"/>
      <c r="E417" s="65">
        <f>SUM('[1]9'!G650)</f>
        <v>9987</v>
      </c>
    </row>
    <row r="418" spans="1:5" ht="45" x14ac:dyDescent="0.25">
      <c r="A418" s="15" t="s">
        <v>196</v>
      </c>
      <c r="B418" s="30">
        <v>5920121601</v>
      </c>
      <c r="C418" s="55">
        <v>500</v>
      </c>
      <c r="D418" s="56" t="s">
        <v>197</v>
      </c>
      <c r="E418" s="65">
        <f>SUM('[2]9'!G556)</f>
        <v>9685</v>
      </c>
    </row>
    <row r="419" spans="1:5" ht="45" customHeight="1" x14ac:dyDescent="0.25">
      <c r="A419" s="15" t="s">
        <v>407</v>
      </c>
      <c r="B419" s="30">
        <v>5920172680</v>
      </c>
      <c r="C419" s="55"/>
      <c r="D419" s="56"/>
      <c r="E419" s="65">
        <f>E420</f>
        <v>26978.2</v>
      </c>
    </row>
    <row r="420" spans="1:5" x14ac:dyDescent="0.25">
      <c r="A420" s="15" t="s">
        <v>195</v>
      </c>
      <c r="B420" s="30">
        <v>5920172680</v>
      </c>
      <c r="C420" s="55">
        <v>500</v>
      </c>
      <c r="D420" s="56"/>
      <c r="E420" s="65">
        <f>E421</f>
        <v>26978.2</v>
      </c>
    </row>
    <row r="421" spans="1:5" ht="45" x14ac:dyDescent="0.25">
      <c r="A421" s="15" t="s">
        <v>196</v>
      </c>
      <c r="B421" s="30">
        <v>5920172680</v>
      </c>
      <c r="C421" s="55">
        <v>500</v>
      </c>
      <c r="D421" s="56" t="s">
        <v>197</v>
      </c>
      <c r="E421" s="65">
        <f>SUM('[1]9'!G654)</f>
        <v>26978.2</v>
      </c>
    </row>
    <row r="422" spans="1:5" ht="75" x14ac:dyDescent="0.25">
      <c r="A422" s="15" t="s">
        <v>408</v>
      </c>
      <c r="B422" s="28" t="s">
        <v>340</v>
      </c>
      <c r="C422" s="55"/>
      <c r="D422" s="56"/>
      <c r="E422" s="65">
        <f>E424</f>
        <v>269.8</v>
      </c>
    </row>
    <row r="423" spans="1:5" x14ac:dyDescent="0.25">
      <c r="A423" s="15" t="s">
        <v>195</v>
      </c>
      <c r="B423" s="28" t="s">
        <v>340</v>
      </c>
      <c r="C423" s="55">
        <v>500</v>
      </c>
      <c r="D423" s="56"/>
      <c r="E423" s="65">
        <f>E424</f>
        <v>269.8</v>
      </c>
    </row>
    <row r="424" spans="1:5" ht="45" x14ac:dyDescent="0.25">
      <c r="A424" s="15" t="s">
        <v>196</v>
      </c>
      <c r="B424" s="28" t="s">
        <v>340</v>
      </c>
      <c r="C424" s="55">
        <v>500</v>
      </c>
      <c r="D424" s="56" t="s">
        <v>197</v>
      </c>
      <c r="E424" s="65">
        <f>SUM('[1]9'!G658)</f>
        <v>269.8</v>
      </c>
    </row>
    <row r="425" spans="1:5" ht="60" x14ac:dyDescent="0.25">
      <c r="A425" s="62" t="s">
        <v>271</v>
      </c>
      <c r="B425" s="30">
        <v>5930000000</v>
      </c>
      <c r="C425" s="55"/>
      <c r="D425" s="56"/>
      <c r="E425" s="65">
        <f>E426</f>
        <v>6.1</v>
      </c>
    </row>
    <row r="426" spans="1:5" ht="36" customHeight="1" x14ac:dyDescent="0.25">
      <c r="A426" s="50" t="s">
        <v>274</v>
      </c>
      <c r="B426" s="30">
        <v>5930100000</v>
      </c>
      <c r="C426" s="55"/>
      <c r="D426" s="56"/>
      <c r="E426" s="65">
        <f>E428</f>
        <v>6.1</v>
      </c>
    </row>
    <row r="427" spans="1:5" ht="30" x14ac:dyDescent="0.25">
      <c r="A427" s="50" t="s">
        <v>341</v>
      </c>
      <c r="B427" s="63">
        <v>5930121603</v>
      </c>
      <c r="C427" s="55"/>
      <c r="D427" s="56"/>
      <c r="E427" s="65">
        <f>SUM(E428)</f>
        <v>6.1</v>
      </c>
    </row>
    <row r="428" spans="1:5" ht="22.5" customHeight="1" x14ac:dyDescent="0.25">
      <c r="A428" s="50" t="s">
        <v>272</v>
      </c>
      <c r="B428" s="63">
        <v>5930121603</v>
      </c>
      <c r="C428" s="55">
        <v>700</v>
      </c>
      <c r="D428" s="56"/>
      <c r="E428" s="65">
        <f>E429</f>
        <v>6.1</v>
      </c>
    </row>
    <row r="429" spans="1:5" ht="30" x14ac:dyDescent="0.25">
      <c r="A429" s="50" t="s">
        <v>273</v>
      </c>
      <c r="B429" s="63">
        <v>5930121603</v>
      </c>
      <c r="C429" s="55">
        <v>700</v>
      </c>
      <c r="D429" s="56" t="s">
        <v>275</v>
      </c>
      <c r="E429" s="65">
        <f>SUM('[1]9'!G642)</f>
        <v>6.1</v>
      </c>
    </row>
    <row r="430" spans="1:5" ht="45" x14ac:dyDescent="0.25">
      <c r="A430" s="14" t="s">
        <v>198</v>
      </c>
      <c r="B430" s="28" t="s">
        <v>199</v>
      </c>
      <c r="C430" s="12"/>
      <c r="D430" s="13"/>
      <c r="E430" s="65">
        <f>E444+E432+E435+E438+E441</f>
        <v>4033.9</v>
      </c>
    </row>
    <row r="431" spans="1:5" ht="59.25" customHeight="1" x14ac:dyDescent="0.25">
      <c r="A431" s="14" t="s">
        <v>342</v>
      </c>
      <c r="B431" s="20">
        <v>6000100000</v>
      </c>
      <c r="C431" s="12"/>
      <c r="D431" s="13"/>
      <c r="E431" s="65">
        <f>SUM(E432+E435+E438+E441+E444)</f>
        <v>4033.8999999999996</v>
      </c>
    </row>
    <row r="432" spans="1:5" ht="48" customHeight="1" x14ac:dyDescent="0.25">
      <c r="A432" s="43" t="s">
        <v>409</v>
      </c>
      <c r="B432" s="28" t="s">
        <v>200</v>
      </c>
      <c r="C432" s="12"/>
      <c r="D432" s="13"/>
      <c r="E432" s="65">
        <f>SUM(E433)</f>
        <v>124.3</v>
      </c>
    </row>
    <row r="433" spans="1:5" ht="30" x14ac:dyDescent="0.25">
      <c r="A433" s="15" t="s">
        <v>63</v>
      </c>
      <c r="B433" s="28" t="s">
        <v>200</v>
      </c>
      <c r="C433" s="12">
        <v>200</v>
      </c>
      <c r="D433" s="13"/>
      <c r="E433" s="70">
        <f>SUM(E434)</f>
        <v>124.3</v>
      </c>
    </row>
    <row r="434" spans="1:5" x14ac:dyDescent="0.25">
      <c r="A434" s="14" t="s">
        <v>130</v>
      </c>
      <c r="B434" s="28" t="s">
        <v>200</v>
      </c>
      <c r="C434" s="13" t="s">
        <v>30</v>
      </c>
      <c r="D434" s="13" t="s">
        <v>131</v>
      </c>
      <c r="E434" s="70">
        <f>SUM('[1]9'!G821)</f>
        <v>124.3</v>
      </c>
    </row>
    <row r="435" spans="1:5" ht="30" x14ac:dyDescent="0.25">
      <c r="A435" s="43" t="s">
        <v>410</v>
      </c>
      <c r="B435" s="30">
        <v>6000100062</v>
      </c>
      <c r="C435" s="13"/>
      <c r="D435" s="13"/>
      <c r="E435" s="70">
        <f>SUM(E437)</f>
        <v>40</v>
      </c>
    </row>
    <row r="436" spans="1:5" ht="30" x14ac:dyDescent="0.25">
      <c r="A436" s="15" t="s">
        <v>63</v>
      </c>
      <c r="B436" s="30">
        <v>6000100062</v>
      </c>
      <c r="C436" s="13" t="s">
        <v>30</v>
      </c>
      <c r="D436" s="13"/>
      <c r="E436" s="70">
        <f>SUM(E437)</f>
        <v>40</v>
      </c>
    </row>
    <row r="437" spans="1:5" x14ac:dyDescent="0.25">
      <c r="A437" s="14" t="s">
        <v>130</v>
      </c>
      <c r="B437" s="30">
        <v>6000100062</v>
      </c>
      <c r="C437" s="13" t="s">
        <v>30</v>
      </c>
      <c r="D437" s="13" t="s">
        <v>131</v>
      </c>
      <c r="E437" s="70">
        <f>SUM('[1]9'!G825)</f>
        <v>40</v>
      </c>
    </row>
    <row r="438" spans="1:5" ht="30" x14ac:dyDescent="0.25">
      <c r="A438" s="15" t="s">
        <v>411</v>
      </c>
      <c r="B438" s="30">
        <v>6000100063</v>
      </c>
      <c r="C438" s="13"/>
      <c r="D438" s="13"/>
      <c r="E438" s="70">
        <f>SUM(E439)</f>
        <v>72.400000000000006</v>
      </c>
    </row>
    <row r="439" spans="1:5" ht="30" x14ac:dyDescent="0.25">
      <c r="A439" s="15" t="s">
        <v>63</v>
      </c>
      <c r="B439" s="30">
        <v>6000100063</v>
      </c>
      <c r="C439" s="13" t="s">
        <v>30</v>
      </c>
      <c r="D439" s="13"/>
      <c r="E439" s="70">
        <f>SUM(E440)</f>
        <v>72.400000000000006</v>
      </c>
    </row>
    <row r="440" spans="1:5" x14ac:dyDescent="0.25">
      <c r="A440" s="14" t="s">
        <v>130</v>
      </c>
      <c r="B440" s="30">
        <v>6000100063</v>
      </c>
      <c r="C440" s="13" t="s">
        <v>30</v>
      </c>
      <c r="D440" s="13" t="s">
        <v>131</v>
      </c>
      <c r="E440" s="70">
        <f>SUM('[1]9'!G829)</f>
        <v>72.400000000000006</v>
      </c>
    </row>
    <row r="441" spans="1:5" ht="30" x14ac:dyDescent="0.25">
      <c r="A441" s="43" t="s">
        <v>412</v>
      </c>
      <c r="B441" s="30">
        <v>6000100064</v>
      </c>
      <c r="C441" s="13"/>
      <c r="D441" s="13"/>
      <c r="E441" s="70">
        <f>SUM(E442)</f>
        <v>29</v>
      </c>
    </row>
    <row r="442" spans="1:5" ht="30" x14ac:dyDescent="0.25">
      <c r="A442" s="15" t="s">
        <v>63</v>
      </c>
      <c r="B442" s="30">
        <v>6000100064</v>
      </c>
      <c r="C442" s="13" t="s">
        <v>30</v>
      </c>
      <c r="D442" s="13"/>
      <c r="E442" s="70">
        <f>SUM(E443)</f>
        <v>29</v>
      </c>
    </row>
    <row r="443" spans="1:5" x14ac:dyDescent="0.25">
      <c r="A443" s="14" t="s">
        <v>130</v>
      </c>
      <c r="B443" s="30">
        <v>6000100064</v>
      </c>
      <c r="C443" s="13" t="s">
        <v>30</v>
      </c>
      <c r="D443" s="13" t="s">
        <v>131</v>
      </c>
      <c r="E443" s="70">
        <f>SUM('[1]9'!G833)</f>
        <v>29</v>
      </c>
    </row>
    <row r="444" spans="1:5" ht="45" x14ac:dyDescent="0.25">
      <c r="A444" s="14" t="s">
        <v>413</v>
      </c>
      <c r="B444" s="30">
        <v>6000100065</v>
      </c>
      <c r="C444" s="55"/>
      <c r="D444" s="56"/>
      <c r="E444" s="65">
        <f>SUM(E445+E447+E451+E449)</f>
        <v>3768.2</v>
      </c>
    </row>
    <row r="445" spans="1:5" ht="61.5" customHeight="1" x14ac:dyDescent="0.25">
      <c r="A445" s="14" t="s">
        <v>27</v>
      </c>
      <c r="B445" s="30">
        <v>6000100065</v>
      </c>
      <c r="C445" s="55">
        <v>100</v>
      </c>
      <c r="D445" s="56"/>
      <c r="E445" s="65">
        <f>SUM(E446)</f>
        <v>3188</v>
      </c>
    </row>
    <row r="446" spans="1:5" x14ac:dyDescent="0.25">
      <c r="A446" s="14" t="s">
        <v>130</v>
      </c>
      <c r="B446" s="30">
        <v>6000100065</v>
      </c>
      <c r="C446" s="55">
        <v>100</v>
      </c>
      <c r="D446" s="56" t="s">
        <v>131</v>
      </c>
      <c r="E446" s="65">
        <f>SUM('[1]9'!G837)</f>
        <v>3188</v>
      </c>
    </row>
    <row r="447" spans="1:5" ht="30" x14ac:dyDescent="0.25">
      <c r="A447" s="15" t="s">
        <v>63</v>
      </c>
      <c r="B447" s="30">
        <v>6000100065</v>
      </c>
      <c r="C447" s="55">
        <v>200</v>
      </c>
      <c r="D447" s="56"/>
      <c r="E447" s="65">
        <f>SUM(E448)</f>
        <v>563.1</v>
      </c>
    </row>
    <row r="448" spans="1:5" x14ac:dyDescent="0.25">
      <c r="A448" s="14" t="s">
        <v>130</v>
      </c>
      <c r="B448" s="30">
        <v>6000100065</v>
      </c>
      <c r="C448" s="55">
        <v>200</v>
      </c>
      <c r="D448" s="56" t="s">
        <v>131</v>
      </c>
      <c r="E448" s="65">
        <f>SUM('[1]9'!G842)</f>
        <v>563.1</v>
      </c>
    </row>
    <row r="449" spans="1:5" ht="30" x14ac:dyDescent="0.25">
      <c r="A449" s="14" t="s">
        <v>201</v>
      </c>
      <c r="B449" s="30">
        <v>6000100065</v>
      </c>
      <c r="C449" s="55">
        <v>400</v>
      </c>
      <c r="D449" s="56"/>
      <c r="E449" s="65">
        <f>SUM(E450)</f>
        <v>1</v>
      </c>
    </row>
    <row r="450" spans="1:5" x14ac:dyDescent="0.25">
      <c r="A450" s="14" t="s">
        <v>130</v>
      </c>
      <c r="B450" s="30">
        <v>6000100065</v>
      </c>
      <c r="C450" s="55">
        <v>400</v>
      </c>
      <c r="D450" s="56" t="s">
        <v>131</v>
      </c>
      <c r="E450" s="65">
        <f>SUM('[1]9'!G846)</f>
        <v>1</v>
      </c>
    </row>
    <row r="451" spans="1:5" x14ac:dyDescent="0.25">
      <c r="A451" s="15" t="s">
        <v>202</v>
      </c>
      <c r="B451" s="30">
        <v>6000100065</v>
      </c>
      <c r="C451" s="55">
        <v>800</v>
      </c>
      <c r="D451" s="56"/>
      <c r="E451" s="65">
        <f>SUM(E452)</f>
        <v>16.100000000000001</v>
      </c>
    </row>
    <row r="452" spans="1:5" x14ac:dyDescent="0.25">
      <c r="A452" s="14" t="s">
        <v>130</v>
      </c>
      <c r="B452" s="30">
        <v>6000100065</v>
      </c>
      <c r="C452" s="55">
        <v>800</v>
      </c>
      <c r="D452" s="56" t="s">
        <v>131</v>
      </c>
      <c r="E452" s="65">
        <f>SUM('[1]9'!G849)</f>
        <v>16.100000000000001</v>
      </c>
    </row>
    <row r="453" spans="1:5" x14ac:dyDescent="0.25">
      <c r="A453" s="14" t="s">
        <v>203</v>
      </c>
      <c r="B453" s="48" t="s">
        <v>204</v>
      </c>
      <c r="C453" s="55"/>
      <c r="D453" s="56"/>
      <c r="E453" s="72">
        <f>E454+E457+E464+E479+E488+E497+E500+E503+E545+E554+E561+E565</f>
        <v>15689.400000000001</v>
      </c>
    </row>
    <row r="454" spans="1:5" ht="32.25" customHeight="1" x14ac:dyDescent="0.25">
      <c r="A454" s="14" t="s">
        <v>205</v>
      </c>
      <c r="B454" s="20" t="s">
        <v>206</v>
      </c>
      <c r="C454" s="12"/>
      <c r="D454" s="13"/>
      <c r="E454" s="73">
        <f>E456</f>
        <v>58</v>
      </c>
    </row>
    <row r="455" spans="1:5" ht="30" x14ac:dyDescent="0.25">
      <c r="A455" s="15" t="s">
        <v>63</v>
      </c>
      <c r="B455" s="48" t="s">
        <v>206</v>
      </c>
      <c r="C455" s="55">
        <v>200</v>
      </c>
      <c r="D455" s="56"/>
      <c r="E455" s="73">
        <f>E456</f>
        <v>58</v>
      </c>
    </row>
    <row r="456" spans="1:5" ht="55.5" customHeight="1" x14ac:dyDescent="0.25">
      <c r="A456" s="10" t="s">
        <v>207</v>
      </c>
      <c r="B456" s="48" t="s">
        <v>206</v>
      </c>
      <c r="C456" s="55">
        <v>200</v>
      </c>
      <c r="D456" s="56" t="s">
        <v>188</v>
      </c>
      <c r="E456" s="73">
        <f>SUM('[1]9'!G1100)</f>
        <v>58</v>
      </c>
    </row>
    <row r="457" spans="1:5" ht="30" x14ac:dyDescent="0.25">
      <c r="A457" s="14" t="s">
        <v>208</v>
      </c>
      <c r="B457" s="20" t="s">
        <v>209</v>
      </c>
      <c r="C457" s="12"/>
      <c r="D457" s="13"/>
      <c r="E457" s="66">
        <f>E458+E460+E462</f>
        <v>487</v>
      </c>
    </row>
    <row r="458" spans="1:5" ht="60" x14ac:dyDescent="0.25">
      <c r="A458" s="23" t="s">
        <v>210</v>
      </c>
      <c r="B458" s="20" t="s">
        <v>209</v>
      </c>
      <c r="C458" s="12">
        <v>100</v>
      </c>
      <c r="D458" s="13"/>
      <c r="E458" s="66">
        <f>E459</f>
        <v>437</v>
      </c>
    </row>
    <row r="459" spans="1:5" ht="60" x14ac:dyDescent="0.25">
      <c r="A459" s="10" t="s">
        <v>207</v>
      </c>
      <c r="B459" s="48" t="s">
        <v>209</v>
      </c>
      <c r="C459" s="55">
        <v>100</v>
      </c>
      <c r="D459" s="56" t="s">
        <v>188</v>
      </c>
      <c r="E459" s="73">
        <f>SUM('[1]9'!G1104)</f>
        <v>437</v>
      </c>
    </row>
    <row r="460" spans="1:5" ht="30" x14ac:dyDescent="0.25">
      <c r="A460" s="15" t="s">
        <v>211</v>
      </c>
      <c r="B460" s="48" t="s">
        <v>209</v>
      </c>
      <c r="C460" s="55">
        <v>200</v>
      </c>
      <c r="D460" s="56"/>
      <c r="E460" s="73">
        <f>E461</f>
        <v>45</v>
      </c>
    </row>
    <row r="461" spans="1:5" ht="60" x14ac:dyDescent="0.25">
      <c r="A461" s="10" t="s">
        <v>207</v>
      </c>
      <c r="B461" s="48" t="s">
        <v>209</v>
      </c>
      <c r="C461" s="55">
        <v>200</v>
      </c>
      <c r="D461" s="56" t="s">
        <v>188</v>
      </c>
      <c r="E461" s="73">
        <f>SUM('[1]9'!G1109)</f>
        <v>45</v>
      </c>
    </row>
    <row r="462" spans="1:5" ht="30" x14ac:dyDescent="0.25">
      <c r="A462" s="15" t="s">
        <v>211</v>
      </c>
      <c r="B462" s="48" t="s">
        <v>209</v>
      </c>
      <c r="C462" s="55">
        <v>200</v>
      </c>
      <c r="D462" s="56"/>
      <c r="E462" s="73">
        <f>E463</f>
        <v>5</v>
      </c>
    </row>
    <row r="463" spans="1:5" ht="30" x14ac:dyDescent="0.25">
      <c r="A463" s="15" t="s">
        <v>16</v>
      </c>
      <c r="B463" s="20" t="s">
        <v>209</v>
      </c>
      <c r="C463" s="12">
        <v>200</v>
      </c>
      <c r="D463" s="13" t="s">
        <v>17</v>
      </c>
      <c r="E463" s="66">
        <f>SUM('[1]9'!G1125)</f>
        <v>5</v>
      </c>
    </row>
    <row r="464" spans="1:5" ht="30" x14ac:dyDescent="0.25">
      <c r="A464" s="14" t="s">
        <v>212</v>
      </c>
      <c r="B464" s="20" t="s">
        <v>213</v>
      </c>
      <c r="C464" s="21"/>
      <c r="D464" s="20"/>
      <c r="E464" s="70">
        <f>E467+E469+E471+E465+E476+E473</f>
        <v>5021.2</v>
      </c>
    </row>
    <row r="465" spans="1:5" ht="60" x14ac:dyDescent="0.25">
      <c r="A465" s="23" t="s">
        <v>210</v>
      </c>
      <c r="B465" s="56" t="s">
        <v>213</v>
      </c>
      <c r="C465" s="55">
        <v>100</v>
      </c>
      <c r="D465" s="56"/>
      <c r="E465" s="70">
        <f>SUM(E466)</f>
        <v>27</v>
      </c>
    </row>
    <row r="466" spans="1:5" ht="60" x14ac:dyDescent="0.25">
      <c r="A466" s="14" t="s">
        <v>214</v>
      </c>
      <c r="B466" s="56" t="s">
        <v>213</v>
      </c>
      <c r="C466" s="55">
        <v>100</v>
      </c>
      <c r="D466" s="56" t="s">
        <v>182</v>
      </c>
      <c r="E466" s="70">
        <f>SUM('[1]9'!G689)</f>
        <v>27</v>
      </c>
    </row>
    <row r="467" spans="1:5" ht="30" x14ac:dyDescent="0.25">
      <c r="A467" s="15" t="s">
        <v>211</v>
      </c>
      <c r="B467" s="56" t="s">
        <v>213</v>
      </c>
      <c r="C467" s="55">
        <v>200</v>
      </c>
      <c r="D467" s="56"/>
      <c r="E467" s="73">
        <f>E468</f>
        <v>2459.1999999999998</v>
      </c>
    </row>
    <row r="468" spans="1:5" ht="60" x14ac:dyDescent="0.25">
      <c r="A468" s="10" t="s">
        <v>214</v>
      </c>
      <c r="B468" s="56" t="s">
        <v>213</v>
      </c>
      <c r="C468" s="55">
        <v>200</v>
      </c>
      <c r="D468" s="56" t="s">
        <v>182</v>
      </c>
      <c r="E468" s="73">
        <f>SUM('[1]9'!G692)</f>
        <v>2459.1999999999998</v>
      </c>
    </row>
    <row r="469" spans="1:5" x14ac:dyDescent="0.25">
      <c r="A469" s="10" t="s">
        <v>31</v>
      </c>
      <c r="B469" s="13" t="s">
        <v>213</v>
      </c>
      <c r="C469" s="12" t="s">
        <v>215</v>
      </c>
      <c r="D469" s="13"/>
      <c r="E469" s="70">
        <f>E470</f>
        <v>1622</v>
      </c>
    </row>
    <row r="470" spans="1:5" ht="60" x14ac:dyDescent="0.25">
      <c r="A470" s="10" t="s">
        <v>214</v>
      </c>
      <c r="B470" s="13" t="s">
        <v>213</v>
      </c>
      <c r="C470" s="12" t="s">
        <v>215</v>
      </c>
      <c r="D470" s="13" t="s">
        <v>182</v>
      </c>
      <c r="E470" s="70">
        <f>SUM('[1]9'!G697)</f>
        <v>1622</v>
      </c>
    </row>
    <row r="471" spans="1:5" ht="30" x14ac:dyDescent="0.25">
      <c r="A471" s="15" t="s">
        <v>211</v>
      </c>
      <c r="B471" s="13" t="s">
        <v>213</v>
      </c>
      <c r="C471" s="12">
        <v>200</v>
      </c>
      <c r="D471" s="13"/>
      <c r="E471" s="70">
        <f>E472</f>
        <v>50.2</v>
      </c>
    </row>
    <row r="472" spans="1:5" ht="30" x14ac:dyDescent="0.25">
      <c r="A472" s="10" t="s">
        <v>16</v>
      </c>
      <c r="B472" s="13" t="s">
        <v>213</v>
      </c>
      <c r="C472" s="12">
        <v>200</v>
      </c>
      <c r="D472" s="13" t="s">
        <v>17</v>
      </c>
      <c r="E472" s="70">
        <f>SUM('[1]9'!G940)</f>
        <v>50.2</v>
      </c>
    </row>
    <row r="473" spans="1:5" ht="45" x14ac:dyDescent="0.25">
      <c r="A473" s="15" t="s">
        <v>216</v>
      </c>
      <c r="B473" s="19" t="s">
        <v>217</v>
      </c>
      <c r="C473" s="12"/>
      <c r="D473" s="13"/>
      <c r="E473" s="65">
        <f>E474</f>
        <v>1</v>
      </c>
    </row>
    <row r="474" spans="1:5" ht="30" x14ac:dyDescent="0.25">
      <c r="A474" s="15" t="s">
        <v>63</v>
      </c>
      <c r="B474" s="19" t="s">
        <v>217</v>
      </c>
      <c r="C474" s="12">
        <v>200</v>
      </c>
      <c r="D474" s="13"/>
      <c r="E474" s="65">
        <f>E475</f>
        <v>1</v>
      </c>
    </row>
    <row r="475" spans="1:5" x14ac:dyDescent="0.25">
      <c r="A475" s="14" t="s">
        <v>218</v>
      </c>
      <c r="B475" s="19" t="s">
        <v>217</v>
      </c>
      <c r="C475" s="12">
        <v>200</v>
      </c>
      <c r="D475" s="13" t="s">
        <v>219</v>
      </c>
      <c r="E475" s="65">
        <f>SUM('[1]9'!G706)</f>
        <v>1</v>
      </c>
    </row>
    <row r="476" spans="1:5" ht="30" x14ac:dyDescent="0.25">
      <c r="A476" s="14" t="s">
        <v>373</v>
      </c>
      <c r="B476" s="19" t="s">
        <v>374</v>
      </c>
      <c r="C476" s="12"/>
      <c r="D476" s="13"/>
      <c r="E476" s="65">
        <f>SUM(E477)</f>
        <v>861.8</v>
      </c>
    </row>
    <row r="477" spans="1:5" x14ac:dyDescent="0.25">
      <c r="A477" s="15" t="s">
        <v>31</v>
      </c>
      <c r="B477" s="19" t="s">
        <v>374</v>
      </c>
      <c r="C477" s="12">
        <v>800</v>
      </c>
      <c r="D477" s="13"/>
      <c r="E477" s="65">
        <f>SUM(E478)</f>
        <v>861.8</v>
      </c>
    </row>
    <row r="478" spans="1:5" x14ac:dyDescent="0.25">
      <c r="A478" s="14" t="s">
        <v>220</v>
      </c>
      <c r="B478" s="19" t="s">
        <v>374</v>
      </c>
      <c r="C478" s="12">
        <v>800</v>
      </c>
      <c r="D478" s="13" t="s">
        <v>221</v>
      </c>
      <c r="E478" s="70">
        <f>SUM('[1]9'!G713)</f>
        <v>861.8</v>
      </c>
    </row>
    <row r="479" spans="1:5" ht="30" x14ac:dyDescent="0.25">
      <c r="A479" s="23" t="s">
        <v>375</v>
      </c>
      <c r="B479" s="20" t="s">
        <v>222</v>
      </c>
      <c r="C479" s="12"/>
      <c r="D479" s="13"/>
      <c r="E479" s="70">
        <f>E480+E482+E484+E486</f>
        <v>687</v>
      </c>
    </row>
    <row r="480" spans="1:5" ht="60" x14ac:dyDescent="0.25">
      <c r="A480" s="23" t="s">
        <v>210</v>
      </c>
      <c r="B480" s="48" t="s">
        <v>222</v>
      </c>
      <c r="C480" s="55">
        <v>100</v>
      </c>
      <c r="D480" s="56"/>
      <c r="E480" s="73">
        <f>E481</f>
        <v>10</v>
      </c>
    </row>
    <row r="481" spans="1:5" ht="45" x14ac:dyDescent="0.25">
      <c r="A481" s="10" t="s">
        <v>223</v>
      </c>
      <c r="B481" s="48" t="s">
        <v>222</v>
      </c>
      <c r="C481" s="55">
        <v>100</v>
      </c>
      <c r="D481" s="56" t="s">
        <v>184</v>
      </c>
      <c r="E481" s="73">
        <f>SUM('[1]9'!G558)</f>
        <v>10</v>
      </c>
    </row>
    <row r="482" spans="1:5" ht="30" x14ac:dyDescent="0.25">
      <c r="A482" s="15" t="s">
        <v>63</v>
      </c>
      <c r="B482" s="48" t="s">
        <v>222</v>
      </c>
      <c r="C482" s="55">
        <v>200</v>
      </c>
      <c r="D482" s="56"/>
      <c r="E482" s="73">
        <f>E483</f>
        <v>582.9</v>
      </c>
    </row>
    <row r="483" spans="1:5" ht="45" x14ac:dyDescent="0.25">
      <c r="A483" s="10" t="s">
        <v>223</v>
      </c>
      <c r="B483" s="48" t="s">
        <v>222</v>
      </c>
      <c r="C483" s="55">
        <v>200</v>
      </c>
      <c r="D483" s="56" t="s">
        <v>184</v>
      </c>
      <c r="E483" s="73">
        <f>SUM('[1]9'!G561)</f>
        <v>582.9</v>
      </c>
    </row>
    <row r="484" spans="1:5" x14ac:dyDescent="0.25">
      <c r="A484" s="15" t="s">
        <v>31</v>
      </c>
      <c r="B484" s="48" t="s">
        <v>222</v>
      </c>
      <c r="C484" s="55">
        <v>800</v>
      </c>
      <c r="D484" s="56"/>
      <c r="E484" s="73">
        <f>E485</f>
        <v>6.1</v>
      </c>
    </row>
    <row r="485" spans="1:5" ht="45" x14ac:dyDescent="0.25">
      <c r="A485" s="10" t="s">
        <v>223</v>
      </c>
      <c r="B485" s="48" t="s">
        <v>222</v>
      </c>
      <c r="C485" s="55">
        <v>800</v>
      </c>
      <c r="D485" s="56" t="s">
        <v>184</v>
      </c>
      <c r="E485" s="73">
        <f>SUM('[1]9'!G565)</f>
        <v>6.1</v>
      </c>
    </row>
    <row r="486" spans="1:5" ht="30" x14ac:dyDescent="0.25">
      <c r="A486" s="15" t="s">
        <v>63</v>
      </c>
      <c r="B486" s="48" t="s">
        <v>222</v>
      </c>
      <c r="C486" s="55">
        <v>200</v>
      </c>
      <c r="D486" s="56"/>
      <c r="E486" s="73">
        <f>E487</f>
        <v>88</v>
      </c>
    </row>
    <row r="487" spans="1:5" ht="30" x14ac:dyDescent="0.25">
      <c r="A487" s="10" t="s">
        <v>16</v>
      </c>
      <c r="B487" s="48" t="s">
        <v>222</v>
      </c>
      <c r="C487" s="55">
        <v>200</v>
      </c>
      <c r="D487" s="56" t="s">
        <v>17</v>
      </c>
      <c r="E487" s="73">
        <f>SUM('[1]9'!G623)</f>
        <v>88</v>
      </c>
    </row>
    <row r="488" spans="1:5" ht="30" x14ac:dyDescent="0.25">
      <c r="A488" s="14" t="s">
        <v>376</v>
      </c>
      <c r="B488" s="20" t="s">
        <v>224</v>
      </c>
      <c r="C488" s="12"/>
      <c r="D488" s="13"/>
      <c r="E488" s="66">
        <f>E489+E491+E493+E495</f>
        <v>947.6</v>
      </c>
    </row>
    <row r="489" spans="1:5" ht="60" x14ac:dyDescent="0.25">
      <c r="A489" s="23" t="s">
        <v>210</v>
      </c>
      <c r="B489" s="48" t="s">
        <v>224</v>
      </c>
      <c r="C489" s="55">
        <v>100</v>
      </c>
      <c r="D489" s="56"/>
      <c r="E489" s="73">
        <f>E490</f>
        <v>894.4</v>
      </c>
    </row>
    <row r="490" spans="1:5" ht="30" x14ac:dyDescent="0.25">
      <c r="A490" s="23" t="s">
        <v>225</v>
      </c>
      <c r="B490" s="48" t="s">
        <v>224</v>
      </c>
      <c r="C490" s="55">
        <v>100</v>
      </c>
      <c r="D490" s="56" t="s">
        <v>184</v>
      </c>
      <c r="E490" s="73">
        <f>SUM('[1]9'!G1147)</f>
        <v>894.4</v>
      </c>
    </row>
    <row r="491" spans="1:5" ht="30" x14ac:dyDescent="0.25">
      <c r="A491" s="15" t="s">
        <v>63</v>
      </c>
      <c r="B491" s="48" t="s">
        <v>224</v>
      </c>
      <c r="C491" s="55">
        <v>200</v>
      </c>
      <c r="D491" s="56"/>
      <c r="E491" s="73">
        <f>E492</f>
        <v>33</v>
      </c>
    </row>
    <row r="492" spans="1:5" ht="45" x14ac:dyDescent="0.25">
      <c r="A492" s="10" t="s">
        <v>223</v>
      </c>
      <c r="B492" s="48" t="s">
        <v>224</v>
      </c>
      <c r="C492" s="55">
        <v>200</v>
      </c>
      <c r="D492" s="56" t="s">
        <v>184</v>
      </c>
      <c r="E492" s="73">
        <f>SUM('[1]9'!G1152)</f>
        <v>33</v>
      </c>
    </row>
    <row r="493" spans="1:5" x14ac:dyDescent="0.25">
      <c r="A493" s="15" t="s">
        <v>31</v>
      </c>
      <c r="B493" s="48" t="s">
        <v>224</v>
      </c>
      <c r="C493" s="55">
        <v>800</v>
      </c>
      <c r="D493" s="56"/>
      <c r="E493" s="73">
        <f>E494</f>
        <v>0.2</v>
      </c>
    </row>
    <row r="494" spans="1:5" ht="45" x14ac:dyDescent="0.25">
      <c r="A494" s="10" t="s">
        <v>223</v>
      </c>
      <c r="B494" s="48" t="s">
        <v>224</v>
      </c>
      <c r="C494" s="55">
        <v>800</v>
      </c>
      <c r="D494" s="56" t="s">
        <v>184</v>
      </c>
      <c r="E494" s="73">
        <f>SUM('[1]9'!G1156)</f>
        <v>0.2</v>
      </c>
    </row>
    <row r="495" spans="1:5" ht="30" x14ac:dyDescent="0.25">
      <c r="A495" s="15" t="s">
        <v>49</v>
      </c>
      <c r="B495" s="48" t="s">
        <v>224</v>
      </c>
      <c r="C495" s="55">
        <v>200</v>
      </c>
      <c r="D495" s="56"/>
      <c r="E495" s="73">
        <f>E496</f>
        <v>20</v>
      </c>
    </row>
    <row r="496" spans="1:5" ht="30" x14ac:dyDescent="0.25">
      <c r="A496" s="10" t="s">
        <v>16</v>
      </c>
      <c r="B496" s="48" t="s">
        <v>224</v>
      </c>
      <c r="C496" s="55">
        <v>200</v>
      </c>
      <c r="D496" s="56" t="s">
        <v>17</v>
      </c>
      <c r="E496" s="73">
        <f>SUM('[1]9'!G1162)</f>
        <v>20</v>
      </c>
    </row>
    <row r="497" spans="1:5" x14ac:dyDescent="0.25">
      <c r="A497" s="15" t="s">
        <v>226</v>
      </c>
      <c r="B497" s="20" t="s">
        <v>227</v>
      </c>
      <c r="C497" s="12"/>
      <c r="D497" s="13"/>
      <c r="E497" s="70">
        <f>E498</f>
        <v>400</v>
      </c>
    </row>
    <row r="498" spans="1:5" x14ac:dyDescent="0.25">
      <c r="A498" s="15" t="s">
        <v>31</v>
      </c>
      <c r="B498" s="20" t="s">
        <v>227</v>
      </c>
      <c r="C498" s="12">
        <v>800</v>
      </c>
      <c r="D498" s="13"/>
      <c r="E498" s="70">
        <f>E499</f>
        <v>400</v>
      </c>
    </row>
    <row r="499" spans="1:5" x14ac:dyDescent="0.25">
      <c r="A499" s="14" t="s">
        <v>228</v>
      </c>
      <c r="B499" s="20" t="s">
        <v>227</v>
      </c>
      <c r="C499" s="12">
        <v>800</v>
      </c>
      <c r="D499" s="13" t="s">
        <v>229</v>
      </c>
      <c r="E499" s="70">
        <f>SUM('[1]9'!G718)</f>
        <v>400</v>
      </c>
    </row>
    <row r="500" spans="1:5" ht="30" x14ac:dyDescent="0.25">
      <c r="A500" s="14" t="s">
        <v>230</v>
      </c>
      <c r="B500" s="20" t="s">
        <v>231</v>
      </c>
      <c r="C500" s="12"/>
      <c r="D500" s="13"/>
      <c r="E500" s="70">
        <f>E501</f>
        <v>147.4</v>
      </c>
    </row>
    <row r="501" spans="1:5" ht="30" x14ac:dyDescent="0.25">
      <c r="A501" s="15" t="s">
        <v>49</v>
      </c>
      <c r="B501" s="20" t="s">
        <v>231</v>
      </c>
      <c r="C501" s="12">
        <v>200</v>
      </c>
      <c r="D501" s="13"/>
      <c r="E501" s="70">
        <f>E502</f>
        <v>147.4</v>
      </c>
    </row>
    <row r="502" spans="1:5" x14ac:dyDescent="0.25">
      <c r="A502" s="14" t="s">
        <v>130</v>
      </c>
      <c r="B502" s="20" t="s">
        <v>231</v>
      </c>
      <c r="C502" s="12">
        <v>200</v>
      </c>
      <c r="D502" s="13" t="s">
        <v>131</v>
      </c>
      <c r="E502" s="70">
        <f>SUM('[1]9'!G722)</f>
        <v>147.4</v>
      </c>
    </row>
    <row r="503" spans="1:5" x14ac:dyDescent="0.25">
      <c r="A503" s="15" t="s">
        <v>232</v>
      </c>
      <c r="B503" s="19"/>
      <c r="C503" s="21"/>
      <c r="D503" s="20"/>
      <c r="E503" s="70">
        <f>E504+E514+E519+E524+E529+E532+E537+E540</f>
        <v>4134.5</v>
      </c>
    </row>
    <row r="504" spans="1:5" ht="75" x14ac:dyDescent="0.25">
      <c r="A504" s="23" t="s">
        <v>233</v>
      </c>
      <c r="B504" s="19" t="s">
        <v>234</v>
      </c>
      <c r="C504" s="12"/>
      <c r="D504" s="20"/>
      <c r="E504" s="65">
        <f>E505+E507+E509</f>
        <v>666.1</v>
      </c>
    </row>
    <row r="505" spans="1:5" ht="60" x14ac:dyDescent="0.25">
      <c r="A505" s="23" t="s">
        <v>210</v>
      </c>
      <c r="B505" s="19" t="s">
        <v>234</v>
      </c>
      <c r="C505" s="12">
        <v>100</v>
      </c>
      <c r="D505" s="20"/>
      <c r="E505" s="65">
        <f>E506</f>
        <v>376</v>
      </c>
    </row>
    <row r="506" spans="1:5" x14ac:dyDescent="0.25">
      <c r="A506" s="10" t="s">
        <v>235</v>
      </c>
      <c r="B506" s="19" t="s">
        <v>234</v>
      </c>
      <c r="C506" s="12">
        <v>100</v>
      </c>
      <c r="D506" s="20" t="s">
        <v>236</v>
      </c>
      <c r="E506" s="65">
        <f>SUM('[1]9'!G1017)</f>
        <v>376</v>
      </c>
    </row>
    <row r="507" spans="1:5" ht="30" x14ac:dyDescent="0.25">
      <c r="A507" s="15" t="s">
        <v>49</v>
      </c>
      <c r="B507" s="19" t="s">
        <v>234</v>
      </c>
      <c r="C507" s="12">
        <v>200</v>
      </c>
      <c r="D507" s="20"/>
      <c r="E507" s="65">
        <f>E508</f>
        <v>18.8</v>
      </c>
    </row>
    <row r="508" spans="1:5" x14ac:dyDescent="0.25">
      <c r="A508" s="10" t="s">
        <v>237</v>
      </c>
      <c r="B508" s="19" t="s">
        <v>234</v>
      </c>
      <c r="C508" s="12">
        <v>200</v>
      </c>
      <c r="D508" s="20" t="s">
        <v>236</v>
      </c>
      <c r="E508" s="65">
        <f>SUM('[1]9'!G1021)</f>
        <v>18.8</v>
      </c>
    </row>
    <row r="509" spans="1:5" ht="30" x14ac:dyDescent="0.25">
      <c r="A509" s="14" t="s">
        <v>238</v>
      </c>
      <c r="B509" s="19" t="s">
        <v>234</v>
      </c>
      <c r="C509" s="12"/>
      <c r="D509" s="20"/>
      <c r="E509" s="65">
        <f>E512+E510</f>
        <v>271.3</v>
      </c>
    </row>
    <row r="510" spans="1:5" ht="30" x14ac:dyDescent="0.25">
      <c r="A510" s="15" t="s">
        <v>49</v>
      </c>
      <c r="B510" s="19" t="s">
        <v>234</v>
      </c>
      <c r="C510" s="12">
        <v>200</v>
      </c>
      <c r="D510" s="20"/>
      <c r="E510" s="65">
        <f>SUM(E511)</f>
        <v>5.3</v>
      </c>
    </row>
    <row r="511" spans="1:5" x14ac:dyDescent="0.25">
      <c r="A511" s="10" t="s">
        <v>237</v>
      </c>
      <c r="B511" s="19" t="s">
        <v>234</v>
      </c>
      <c r="C511" s="12">
        <v>200</v>
      </c>
      <c r="D511" s="20" t="s">
        <v>239</v>
      </c>
      <c r="E511" s="65">
        <f>SUM('[1]9'!G1009)</f>
        <v>5.3</v>
      </c>
    </row>
    <row r="512" spans="1:5" x14ac:dyDescent="0.25">
      <c r="A512" s="10" t="s">
        <v>240</v>
      </c>
      <c r="B512" s="19" t="s">
        <v>234</v>
      </c>
      <c r="C512" s="12">
        <v>300</v>
      </c>
      <c r="D512" s="20"/>
      <c r="E512" s="65">
        <f>E513</f>
        <v>266</v>
      </c>
    </row>
    <row r="513" spans="1:5" x14ac:dyDescent="0.25">
      <c r="A513" s="10" t="s">
        <v>237</v>
      </c>
      <c r="B513" s="19" t="s">
        <v>234</v>
      </c>
      <c r="C513" s="12">
        <v>300</v>
      </c>
      <c r="D513" s="20" t="s">
        <v>239</v>
      </c>
      <c r="E513" s="65">
        <f>SUM('[1]9'!G1012)</f>
        <v>266</v>
      </c>
    </row>
    <row r="514" spans="1:5" ht="75" x14ac:dyDescent="0.25">
      <c r="A514" s="23" t="s">
        <v>241</v>
      </c>
      <c r="B514" s="19" t="s">
        <v>242</v>
      </c>
      <c r="C514" s="12"/>
      <c r="D514" s="20"/>
      <c r="E514" s="65">
        <f>E515+E517</f>
        <v>820.4</v>
      </c>
    </row>
    <row r="515" spans="1:5" ht="60" x14ac:dyDescent="0.25">
      <c r="A515" s="23" t="s">
        <v>210</v>
      </c>
      <c r="B515" s="19" t="s">
        <v>242</v>
      </c>
      <c r="C515" s="12">
        <v>100</v>
      </c>
      <c r="D515" s="20"/>
      <c r="E515" s="65">
        <f>E516</f>
        <v>745.8</v>
      </c>
    </row>
    <row r="516" spans="1:5" x14ac:dyDescent="0.25">
      <c r="A516" s="10" t="s">
        <v>235</v>
      </c>
      <c r="B516" s="19" t="s">
        <v>242</v>
      </c>
      <c r="C516" s="12">
        <v>100</v>
      </c>
      <c r="D516" s="20" t="s">
        <v>236</v>
      </c>
      <c r="E516" s="65">
        <f>SUM('[1]9'!G1026)</f>
        <v>745.8</v>
      </c>
    </row>
    <row r="517" spans="1:5" ht="30" x14ac:dyDescent="0.25">
      <c r="A517" s="15" t="s">
        <v>49</v>
      </c>
      <c r="B517" s="19" t="s">
        <v>242</v>
      </c>
      <c r="C517" s="12">
        <v>200</v>
      </c>
      <c r="D517" s="20"/>
      <c r="E517" s="65">
        <f>E518</f>
        <v>74.599999999999994</v>
      </c>
    </row>
    <row r="518" spans="1:5" x14ac:dyDescent="0.25">
      <c r="A518" s="10" t="s">
        <v>235</v>
      </c>
      <c r="B518" s="19" t="s">
        <v>242</v>
      </c>
      <c r="C518" s="12">
        <v>200</v>
      </c>
      <c r="D518" s="20" t="s">
        <v>236</v>
      </c>
      <c r="E518" s="65">
        <f>SUM('[1]9'!G1030)</f>
        <v>74.599999999999994</v>
      </c>
    </row>
    <row r="519" spans="1:5" ht="60" x14ac:dyDescent="0.25">
      <c r="A519" s="14" t="s">
        <v>243</v>
      </c>
      <c r="B519" s="20" t="s">
        <v>244</v>
      </c>
      <c r="C519" s="12"/>
      <c r="D519" s="13"/>
      <c r="E519" s="65">
        <f>E520+E522</f>
        <v>656.80000000000007</v>
      </c>
    </row>
    <row r="520" spans="1:5" ht="60" x14ac:dyDescent="0.25">
      <c r="A520" s="23" t="s">
        <v>210</v>
      </c>
      <c r="B520" s="20" t="s">
        <v>244</v>
      </c>
      <c r="C520" s="12" t="s">
        <v>28</v>
      </c>
      <c r="D520" s="13"/>
      <c r="E520" s="65">
        <f>E521</f>
        <v>567.20000000000005</v>
      </c>
    </row>
    <row r="521" spans="1:5" x14ac:dyDescent="0.25">
      <c r="A521" s="10" t="s">
        <v>245</v>
      </c>
      <c r="B521" s="20" t="s">
        <v>244</v>
      </c>
      <c r="C521" s="37">
        <v>100</v>
      </c>
      <c r="D521" s="20" t="s">
        <v>131</v>
      </c>
      <c r="E521" s="65">
        <f>SUM('[1]9'!G727)</f>
        <v>567.20000000000005</v>
      </c>
    </row>
    <row r="522" spans="1:5" ht="30.75" customHeight="1" x14ac:dyDescent="0.25">
      <c r="A522" s="15" t="s">
        <v>49</v>
      </c>
      <c r="B522" s="20" t="s">
        <v>244</v>
      </c>
      <c r="C522" s="12">
        <v>200</v>
      </c>
      <c r="D522" s="13"/>
      <c r="E522" s="65">
        <f>E523</f>
        <v>89.6</v>
      </c>
    </row>
    <row r="523" spans="1:5" x14ac:dyDescent="0.25">
      <c r="A523" s="10" t="s">
        <v>245</v>
      </c>
      <c r="B523" s="20" t="s">
        <v>244</v>
      </c>
      <c r="C523" s="12">
        <v>200</v>
      </c>
      <c r="D523" s="20" t="s">
        <v>131</v>
      </c>
      <c r="E523" s="65">
        <f>SUM('[1]9'!G731)</f>
        <v>89.6</v>
      </c>
    </row>
    <row r="524" spans="1:5" ht="30" x14ac:dyDescent="0.25">
      <c r="A524" s="14" t="s">
        <v>246</v>
      </c>
      <c r="B524" s="20" t="s">
        <v>247</v>
      </c>
      <c r="C524" s="12"/>
      <c r="D524" s="13"/>
      <c r="E524" s="65">
        <f>E525+E527</f>
        <v>821.30000000000007</v>
      </c>
    </row>
    <row r="525" spans="1:5" ht="60" x14ac:dyDescent="0.25">
      <c r="A525" s="23" t="s">
        <v>210</v>
      </c>
      <c r="B525" s="20" t="s">
        <v>247</v>
      </c>
      <c r="C525" s="12" t="s">
        <v>28</v>
      </c>
      <c r="D525" s="13"/>
      <c r="E525" s="65">
        <f>E526</f>
        <v>752.1</v>
      </c>
    </row>
    <row r="526" spans="1:5" x14ac:dyDescent="0.25">
      <c r="A526" s="10" t="s">
        <v>245</v>
      </c>
      <c r="B526" s="20" t="s">
        <v>247</v>
      </c>
      <c r="C526" s="12" t="s">
        <v>28</v>
      </c>
      <c r="D526" s="20" t="s">
        <v>131</v>
      </c>
      <c r="E526" s="65">
        <f>SUM('[1]9'!G737)</f>
        <v>752.1</v>
      </c>
    </row>
    <row r="527" spans="1:5" ht="30" x14ac:dyDescent="0.25">
      <c r="A527" s="15" t="s">
        <v>49</v>
      </c>
      <c r="B527" s="20" t="s">
        <v>247</v>
      </c>
      <c r="C527" s="12">
        <v>200</v>
      </c>
      <c r="D527" s="20"/>
      <c r="E527" s="65">
        <f>E528</f>
        <v>69.2</v>
      </c>
    </row>
    <row r="528" spans="1:5" x14ac:dyDescent="0.25">
      <c r="A528" s="10" t="s">
        <v>245</v>
      </c>
      <c r="B528" s="20" t="s">
        <v>247</v>
      </c>
      <c r="C528" s="12">
        <v>200</v>
      </c>
      <c r="D528" s="20" t="s">
        <v>131</v>
      </c>
      <c r="E528" s="65">
        <f>SUM('[1]9'!G740)</f>
        <v>69.2</v>
      </c>
    </row>
    <row r="529" spans="1:5" ht="75" x14ac:dyDescent="0.25">
      <c r="A529" s="38" t="s">
        <v>377</v>
      </c>
      <c r="B529" s="64" t="s">
        <v>248</v>
      </c>
      <c r="C529" s="12"/>
      <c r="D529" s="20"/>
      <c r="E529" s="65">
        <f>E530</f>
        <v>336.1</v>
      </c>
    </row>
    <row r="530" spans="1:5" ht="30" x14ac:dyDescent="0.25">
      <c r="A530" s="15" t="s">
        <v>49</v>
      </c>
      <c r="B530" s="64" t="s">
        <v>248</v>
      </c>
      <c r="C530" s="12">
        <v>200</v>
      </c>
      <c r="D530" s="20"/>
      <c r="E530" s="65">
        <f>E531</f>
        <v>336.1</v>
      </c>
    </row>
    <row r="531" spans="1:5" ht="30" x14ac:dyDescent="0.25">
      <c r="A531" s="14" t="s">
        <v>157</v>
      </c>
      <c r="B531" s="64" t="s">
        <v>248</v>
      </c>
      <c r="C531" s="12">
        <v>200</v>
      </c>
      <c r="D531" s="20" t="s">
        <v>158</v>
      </c>
      <c r="E531" s="65">
        <v>336.1</v>
      </c>
    </row>
    <row r="532" spans="1:5" ht="45" x14ac:dyDescent="0.25">
      <c r="A532" s="14" t="s">
        <v>249</v>
      </c>
      <c r="B532" s="20" t="s">
        <v>250</v>
      </c>
      <c r="C532" s="12"/>
      <c r="D532" s="13"/>
      <c r="E532" s="65">
        <f>E533+E535</f>
        <v>818.6</v>
      </c>
    </row>
    <row r="533" spans="1:5" ht="60" x14ac:dyDescent="0.25">
      <c r="A533" s="23" t="s">
        <v>210</v>
      </c>
      <c r="B533" s="20" t="s">
        <v>250</v>
      </c>
      <c r="C533" s="12">
        <v>100</v>
      </c>
      <c r="D533" s="13"/>
      <c r="E533" s="65">
        <f>E534</f>
        <v>749.6</v>
      </c>
    </row>
    <row r="534" spans="1:5" x14ac:dyDescent="0.25">
      <c r="A534" s="10" t="s">
        <v>245</v>
      </c>
      <c r="B534" s="20" t="s">
        <v>250</v>
      </c>
      <c r="C534" s="12">
        <v>100</v>
      </c>
      <c r="D534" s="20" t="s">
        <v>131</v>
      </c>
      <c r="E534" s="65">
        <f>SUM('[1]9'!G745)</f>
        <v>749.6</v>
      </c>
    </row>
    <row r="535" spans="1:5" ht="30" x14ac:dyDescent="0.25">
      <c r="A535" s="10" t="s">
        <v>49</v>
      </c>
      <c r="B535" s="20" t="s">
        <v>250</v>
      </c>
      <c r="C535" s="12">
        <v>200</v>
      </c>
      <c r="D535" s="13"/>
      <c r="E535" s="65">
        <f>E536</f>
        <v>69</v>
      </c>
    </row>
    <row r="536" spans="1:5" x14ac:dyDescent="0.25">
      <c r="A536" s="10" t="s">
        <v>245</v>
      </c>
      <c r="B536" s="20" t="s">
        <v>250</v>
      </c>
      <c r="C536" s="12" t="s">
        <v>30</v>
      </c>
      <c r="D536" s="13" t="s">
        <v>131</v>
      </c>
      <c r="E536" s="65">
        <f>SUM('[1]9'!G749)</f>
        <v>69</v>
      </c>
    </row>
    <row r="537" spans="1:5" ht="105" x14ac:dyDescent="0.25">
      <c r="A537" s="39" t="s">
        <v>251</v>
      </c>
      <c r="B537" s="20" t="s">
        <v>252</v>
      </c>
      <c r="C537" s="12"/>
      <c r="D537" s="13"/>
      <c r="E537" s="65">
        <f>E538</f>
        <v>0.7</v>
      </c>
    </row>
    <row r="538" spans="1:5" ht="30" x14ac:dyDescent="0.25">
      <c r="A538" s="10" t="s">
        <v>49</v>
      </c>
      <c r="B538" s="20" t="s">
        <v>252</v>
      </c>
      <c r="C538" s="12">
        <v>200</v>
      </c>
      <c r="D538" s="13"/>
      <c r="E538" s="65">
        <f>E539</f>
        <v>0.7</v>
      </c>
    </row>
    <row r="539" spans="1:5" x14ac:dyDescent="0.25">
      <c r="A539" s="10" t="s">
        <v>245</v>
      </c>
      <c r="B539" s="20" t="s">
        <v>252</v>
      </c>
      <c r="C539" s="21">
        <v>200</v>
      </c>
      <c r="D539" s="20" t="s">
        <v>131</v>
      </c>
      <c r="E539" s="65">
        <f>SUM('[1]9'!G754)</f>
        <v>0.7</v>
      </c>
    </row>
    <row r="540" spans="1:5" ht="30" x14ac:dyDescent="0.25">
      <c r="A540" s="15" t="s">
        <v>253</v>
      </c>
      <c r="B540" s="48" t="s">
        <v>254</v>
      </c>
      <c r="C540" s="21"/>
      <c r="D540" s="20"/>
      <c r="E540" s="65">
        <f>E541+E543</f>
        <v>14.5</v>
      </c>
    </row>
    <row r="541" spans="1:5" ht="60" x14ac:dyDescent="0.25">
      <c r="A541" s="23" t="s">
        <v>210</v>
      </c>
      <c r="B541" s="48" t="s">
        <v>254</v>
      </c>
      <c r="C541" s="21">
        <v>100</v>
      </c>
      <c r="D541" s="20"/>
      <c r="E541" s="65">
        <f>E542</f>
        <v>13.8</v>
      </c>
    </row>
    <row r="542" spans="1:5" x14ac:dyDescent="0.25">
      <c r="A542" s="10" t="s">
        <v>245</v>
      </c>
      <c r="B542" s="48" t="s">
        <v>254</v>
      </c>
      <c r="C542" s="21">
        <v>100</v>
      </c>
      <c r="D542" s="20" t="s">
        <v>131</v>
      </c>
      <c r="E542" s="65">
        <f>SUM('[1]9'!G758)</f>
        <v>13.8</v>
      </c>
    </row>
    <row r="543" spans="1:5" ht="30" x14ac:dyDescent="0.25">
      <c r="A543" s="15" t="s">
        <v>63</v>
      </c>
      <c r="B543" s="48" t="s">
        <v>254</v>
      </c>
      <c r="C543" s="21">
        <v>200</v>
      </c>
      <c r="D543" s="20"/>
      <c r="E543" s="65">
        <f>E544</f>
        <v>0.7</v>
      </c>
    </row>
    <row r="544" spans="1:5" x14ac:dyDescent="0.25">
      <c r="A544" s="10" t="s">
        <v>245</v>
      </c>
      <c r="B544" s="48" t="s">
        <v>254</v>
      </c>
      <c r="C544" s="21">
        <v>200</v>
      </c>
      <c r="D544" s="20" t="s">
        <v>131</v>
      </c>
      <c r="E544" s="65">
        <f>SUM('[1]9'!G762)</f>
        <v>0.7</v>
      </c>
    </row>
    <row r="545" spans="1:5" ht="45" x14ac:dyDescent="0.25">
      <c r="A545" s="14" t="s">
        <v>417</v>
      </c>
      <c r="B545" s="20" t="s">
        <v>255</v>
      </c>
      <c r="C545" s="21"/>
      <c r="D545" s="20"/>
      <c r="E545" s="70">
        <f>E546+E548+E550+E552</f>
        <v>252.6</v>
      </c>
    </row>
    <row r="546" spans="1:5" ht="45" x14ac:dyDescent="0.25">
      <c r="A546" s="15" t="s">
        <v>143</v>
      </c>
      <c r="B546" s="20" t="s">
        <v>255</v>
      </c>
      <c r="C546" s="21">
        <v>100</v>
      </c>
      <c r="D546" s="20"/>
      <c r="E546" s="65">
        <f>E547</f>
        <v>17.5</v>
      </c>
    </row>
    <row r="547" spans="1:5" x14ac:dyDescent="0.25">
      <c r="A547" s="14" t="s">
        <v>130</v>
      </c>
      <c r="B547" s="20" t="s">
        <v>255</v>
      </c>
      <c r="C547" s="21">
        <v>100</v>
      </c>
      <c r="D547" s="20" t="s">
        <v>131</v>
      </c>
      <c r="E547" s="65">
        <f>SUM('[1]9'!G585)</f>
        <v>17.5</v>
      </c>
    </row>
    <row r="548" spans="1:5" ht="30" x14ac:dyDescent="0.25">
      <c r="A548" s="15" t="s">
        <v>49</v>
      </c>
      <c r="B548" s="20" t="s">
        <v>255</v>
      </c>
      <c r="C548" s="21">
        <v>200</v>
      </c>
      <c r="D548" s="20"/>
      <c r="E548" s="65">
        <f>E549</f>
        <v>205</v>
      </c>
    </row>
    <row r="549" spans="1:5" x14ac:dyDescent="0.25">
      <c r="A549" s="14" t="s">
        <v>130</v>
      </c>
      <c r="B549" s="20" t="s">
        <v>255</v>
      </c>
      <c r="C549" s="21">
        <v>200</v>
      </c>
      <c r="D549" s="20" t="s">
        <v>131</v>
      </c>
      <c r="E549" s="65">
        <f>SUM('[1]9'!G588)</f>
        <v>205</v>
      </c>
    </row>
    <row r="550" spans="1:5" x14ac:dyDescent="0.25">
      <c r="A550" s="15" t="s">
        <v>31</v>
      </c>
      <c r="B550" s="20" t="s">
        <v>255</v>
      </c>
      <c r="C550" s="21">
        <v>800</v>
      </c>
      <c r="D550" s="20"/>
      <c r="E550" s="65">
        <f>E551</f>
        <v>1.1000000000000001</v>
      </c>
    </row>
    <row r="551" spans="1:5" ht="14.25" customHeight="1" x14ac:dyDescent="0.25">
      <c r="A551" s="14" t="s">
        <v>130</v>
      </c>
      <c r="B551" s="20" t="s">
        <v>255</v>
      </c>
      <c r="C551" s="21">
        <v>800</v>
      </c>
      <c r="D551" s="20" t="s">
        <v>131</v>
      </c>
      <c r="E551" s="65">
        <f>SUM('[1]9'!G592)</f>
        <v>1.1000000000000001</v>
      </c>
    </row>
    <row r="552" spans="1:5" ht="30" x14ac:dyDescent="0.25">
      <c r="A552" s="15" t="s">
        <v>49</v>
      </c>
      <c r="B552" s="20" t="s">
        <v>255</v>
      </c>
      <c r="C552" s="21">
        <v>200</v>
      </c>
      <c r="D552" s="20"/>
      <c r="E552" s="65">
        <f>E553</f>
        <v>29</v>
      </c>
    </row>
    <row r="553" spans="1:5" ht="30" x14ac:dyDescent="0.25">
      <c r="A553" s="15" t="s">
        <v>256</v>
      </c>
      <c r="B553" s="20" t="s">
        <v>255</v>
      </c>
      <c r="C553" s="21">
        <v>200</v>
      </c>
      <c r="D553" s="20" t="s">
        <v>17</v>
      </c>
      <c r="E553" s="65">
        <f>SUM('[1]9'!G627)</f>
        <v>29</v>
      </c>
    </row>
    <row r="554" spans="1:5" ht="45" x14ac:dyDescent="0.25">
      <c r="A554" s="15" t="s">
        <v>378</v>
      </c>
      <c r="B554" s="20" t="s">
        <v>257</v>
      </c>
      <c r="C554" s="19"/>
      <c r="D554" s="20"/>
      <c r="E554" s="70">
        <f>E555+E557+E559</f>
        <v>192.10000000000002</v>
      </c>
    </row>
    <row r="555" spans="1:5" ht="45" x14ac:dyDescent="0.25">
      <c r="A555" s="15" t="s">
        <v>143</v>
      </c>
      <c r="B555" s="20" t="s">
        <v>257</v>
      </c>
      <c r="C555" s="19" t="s">
        <v>28</v>
      </c>
      <c r="D555" s="20"/>
      <c r="E555" s="70">
        <f>E556</f>
        <v>2.4</v>
      </c>
    </row>
    <row r="556" spans="1:5" x14ac:dyDescent="0.25">
      <c r="A556" s="14" t="s">
        <v>130</v>
      </c>
      <c r="B556" s="20" t="s">
        <v>257</v>
      </c>
      <c r="C556" s="19" t="s">
        <v>28</v>
      </c>
      <c r="D556" s="20" t="s">
        <v>131</v>
      </c>
      <c r="E556" s="70">
        <f>SUM('[1]9'!G767)</f>
        <v>2.4</v>
      </c>
    </row>
    <row r="557" spans="1:5" ht="30" x14ac:dyDescent="0.25">
      <c r="A557" s="15" t="s">
        <v>49</v>
      </c>
      <c r="B557" s="20" t="s">
        <v>257</v>
      </c>
      <c r="C557" s="19" t="s">
        <v>30</v>
      </c>
      <c r="D557" s="20"/>
      <c r="E557" s="70">
        <f>SUM(E558)</f>
        <v>119.7</v>
      </c>
    </row>
    <row r="558" spans="1:5" x14ac:dyDescent="0.25">
      <c r="A558" s="14" t="s">
        <v>130</v>
      </c>
      <c r="B558" s="20" t="s">
        <v>257</v>
      </c>
      <c r="C558" s="19" t="s">
        <v>30</v>
      </c>
      <c r="D558" s="20" t="s">
        <v>131</v>
      </c>
      <c r="E558" s="70">
        <f>SUM('[1]9'!G770)</f>
        <v>119.7</v>
      </c>
    </row>
    <row r="559" spans="1:5" ht="30" x14ac:dyDescent="0.25">
      <c r="A559" s="15" t="s">
        <v>49</v>
      </c>
      <c r="B559" s="20" t="s">
        <v>257</v>
      </c>
      <c r="C559" s="19" t="s">
        <v>30</v>
      </c>
      <c r="D559" s="20"/>
      <c r="E559" s="70">
        <f>SUM(E560)</f>
        <v>70</v>
      </c>
    </row>
    <row r="560" spans="1:5" ht="30" x14ac:dyDescent="0.25">
      <c r="A560" s="15" t="s">
        <v>256</v>
      </c>
      <c r="B560" s="20" t="s">
        <v>257</v>
      </c>
      <c r="C560" s="19" t="s">
        <v>30</v>
      </c>
      <c r="D560" s="20" t="s">
        <v>17</v>
      </c>
      <c r="E560" s="70">
        <f>SUM('[1]9'!G944)</f>
        <v>70</v>
      </c>
    </row>
    <row r="561" spans="1:5" ht="30" x14ac:dyDescent="0.25">
      <c r="A561" s="23" t="s">
        <v>258</v>
      </c>
      <c r="B561" s="20" t="s">
        <v>259</v>
      </c>
      <c r="C561" s="21"/>
      <c r="D561" s="20"/>
      <c r="E561" s="70">
        <f>SUM(E563)</f>
        <v>2562</v>
      </c>
    </row>
    <row r="562" spans="1:5" ht="45" x14ac:dyDescent="0.25">
      <c r="A562" s="15" t="s">
        <v>260</v>
      </c>
      <c r="B562" s="20" t="s">
        <v>261</v>
      </c>
      <c r="C562" s="12"/>
      <c r="D562" s="13"/>
      <c r="E562" s="70">
        <f>E563</f>
        <v>2562</v>
      </c>
    </row>
    <row r="563" spans="1:5" x14ac:dyDescent="0.25">
      <c r="A563" s="10" t="s">
        <v>240</v>
      </c>
      <c r="B563" s="20" t="s">
        <v>261</v>
      </c>
      <c r="C563" s="12">
        <v>300</v>
      </c>
      <c r="D563" s="13"/>
      <c r="E563" s="70">
        <f>E564</f>
        <v>2562</v>
      </c>
    </row>
    <row r="564" spans="1:5" x14ac:dyDescent="0.25">
      <c r="A564" s="10" t="s">
        <v>262</v>
      </c>
      <c r="B564" s="20" t="s">
        <v>261</v>
      </c>
      <c r="C564" s="21">
        <v>300</v>
      </c>
      <c r="D564" s="20" t="s">
        <v>263</v>
      </c>
      <c r="E564" s="70">
        <f>SUM('[1]9'!G1003)</f>
        <v>2562</v>
      </c>
    </row>
    <row r="565" spans="1:5" ht="30" x14ac:dyDescent="0.25">
      <c r="A565" s="14" t="s">
        <v>379</v>
      </c>
      <c r="B565" s="20" t="s">
        <v>291</v>
      </c>
      <c r="C565" s="12"/>
      <c r="D565" s="13"/>
      <c r="E565" s="70">
        <f>E566</f>
        <v>800</v>
      </c>
    </row>
    <row r="566" spans="1:5" ht="30" x14ac:dyDescent="0.25">
      <c r="A566" s="10" t="s">
        <v>49</v>
      </c>
      <c r="B566" s="20" t="s">
        <v>291</v>
      </c>
      <c r="C566" s="12" t="s">
        <v>30</v>
      </c>
      <c r="D566" s="13"/>
      <c r="E566" s="70">
        <f>E567</f>
        <v>800</v>
      </c>
    </row>
    <row r="567" spans="1:5" x14ac:dyDescent="0.25">
      <c r="A567" s="10" t="s">
        <v>185</v>
      </c>
      <c r="B567" s="20" t="s">
        <v>291</v>
      </c>
      <c r="C567" s="12" t="s">
        <v>30</v>
      </c>
      <c r="D567" s="13" t="s">
        <v>186</v>
      </c>
      <c r="E567" s="70">
        <f>SUM('[1]9'!G1090)</f>
        <v>800</v>
      </c>
    </row>
  </sheetData>
  <mergeCells count="5">
    <mergeCell ref="D5:E5"/>
    <mergeCell ref="A4:E4"/>
    <mergeCell ref="B2:E2"/>
    <mergeCell ref="C3:E3"/>
    <mergeCell ref="B1:E1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2021-06-29T06:03:47Z</dcterms:modified>
</cp:coreProperties>
</file>