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00CE07A-6674-4BBD-897E-3C53DBAD0A55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5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9" i="1" l="1"/>
  <c r="E468" i="1"/>
  <c r="E467" i="1" s="1"/>
  <c r="E466" i="1"/>
  <c r="E465" i="1" s="1"/>
  <c r="E462" i="1"/>
  <c r="E461" i="1" s="1"/>
  <c r="E460" i="1"/>
  <c r="E459" i="1" s="1"/>
  <c r="E458" i="1"/>
  <c r="E457" i="1" s="1"/>
  <c r="E455" i="1"/>
  <c r="E454" i="1"/>
  <c r="E453" i="1"/>
  <c r="E452" i="1"/>
  <c r="E451" i="1"/>
  <c r="E450" i="1"/>
  <c r="E449" i="1"/>
  <c r="E448" i="1"/>
  <c r="E446" i="1"/>
  <c r="E445" i="1" s="1"/>
  <c r="E444" i="1"/>
  <c r="E443" i="1" s="1"/>
  <c r="E442" i="1" s="1"/>
  <c r="E441" i="1"/>
  <c r="E440" i="1"/>
  <c r="E439" i="1" s="1"/>
  <c r="E438" i="1"/>
  <c r="E437" i="1" s="1"/>
  <c r="E436" i="1"/>
  <c r="E435" i="1" s="1"/>
  <c r="E434" i="1" s="1"/>
  <c r="E433" i="1"/>
  <c r="E432" i="1"/>
  <c r="E431" i="1" s="1"/>
  <c r="E430" i="1"/>
  <c r="E429" i="1" s="1"/>
  <c r="E428" i="1"/>
  <c r="E427" i="1" s="1"/>
  <c r="E426" i="1" s="1"/>
  <c r="E425" i="1"/>
  <c r="E424" i="1"/>
  <c r="E423" i="1"/>
  <c r="E422" i="1"/>
  <c r="E421" i="1" s="1"/>
  <c r="E420" i="1"/>
  <c r="E419" i="1" s="1"/>
  <c r="E418" i="1"/>
  <c r="E417" i="1" s="1"/>
  <c r="E416" i="1" s="1"/>
  <c r="E415" i="1"/>
  <c r="E414" i="1"/>
  <c r="E411" i="1" s="1"/>
  <c r="E413" i="1"/>
  <c r="E412" i="1"/>
  <c r="E410" i="1"/>
  <c r="E409" i="1" s="1"/>
  <c r="E408" i="1"/>
  <c r="E407" i="1" s="1"/>
  <c r="E406" i="1" s="1"/>
  <c r="E405" i="1" s="1"/>
  <c r="E404" i="1"/>
  <c r="E403" i="1" s="1"/>
  <c r="E402" i="1" s="1"/>
  <c r="E401" i="1"/>
  <c r="E400" i="1"/>
  <c r="E399" i="1" s="1"/>
  <c r="E398" i="1"/>
  <c r="E397" i="1" s="1"/>
  <c r="E396" i="1"/>
  <c r="E395" i="1" s="1"/>
  <c r="E394" i="1"/>
  <c r="E393" i="1" s="1"/>
  <c r="E392" i="1"/>
  <c r="E391" i="1" s="1"/>
  <c r="E389" i="1"/>
  <c r="E388" i="1" s="1"/>
  <c r="E387" i="1"/>
  <c r="E386" i="1"/>
  <c r="E385" i="1"/>
  <c r="E384" i="1" s="1"/>
  <c r="E383" i="1"/>
  <c r="E382" i="1"/>
  <c r="E380" i="1"/>
  <c r="E379" i="1" s="1"/>
  <c r="E378" i="1" s="1"/>
  <c r="E377" i="1"/>
  <c r="E376" i="1"/>
  <c r="E375" i="1" s="1"/>
  <c r="E374" i="1"/>
  <c r="E373" i="1" s="1"/>
  <c r="E372" i="1"/>
  <c r="E371" i="1" s="1"/>
  <c r="E370" i="1"/>
  <c r="E369" i="1" s="1"/>
  <c r="E368" i="1"/>
  <c r="E367" i="1" s="1"/>
  <c r="E365" i="1"/>
  <c r="E364" i="1"/>
  <c r="E363" i="1"/>
  <c r="E362" i="1"/>
  <c r="E361" i="1"/>
  <c r="E360" i="1"/>
  <c r="E359" i="1" s="1"/>
  <c r="E358" i="1"/>
  <c r="E357" i="1" s="1"/>
  <c r="E356" i="1"/>
  <c r="E354" i="1"/>
  <c r="E353" i="1" s="1"/>
  <c r="E352" i="1"/>
  <c r="E351" i="1" s="1"/>
  <c r="E350" i="1"/>
  <c r="E349" i="1" s="1"/>
  <c r="E348" i="1"/>
  <c r="E347" i="1" s="1"/>
  <c r="E345" i="1"/>
  <c r="E344" i="1"/>
  <c r="E343" i="1" s="1"/>
  <c r="E342" i="1"/>
  <c r="E341" i="1" s="1"/>
  <c r="E340" i="1" s="1"/>
  <c r="E339" i="1"/>
  <c r="E338" i="1"/>
  <c r="E337" i="1"/>
  <c r="E336" i="1"/>
  <c r="E335" i="1" s="1"/>
  <c r="E334" i="1" s="1"/>
  <c r="E332" i="1"/>
  <c r="E331" i="1" s="1"/>
  <c r="E330" i="1" s="1"/>
  <c r="E329" i="1" s="1"/>
  <c r="E328" i="1"/>
  <c r="E327" i="1" s="1"/>
  <c r="E326" i="1"/>
  <c r="E325" i="1"/>
  <c r="E324" i="1"/>
  <c r="E323" i="1" s="1"/>
  <c r="E322" i="1"/>
  <c r="E321" i="1"/>
  <c r="E320" i="1" s="1"/>
  <c r="E318" i="1"/>
  <c r="E317" i="1" s="1"/>
  <c r="E316" i="1" s="1"/>
  <c r="E315" i="1"/>
  <c r="E314" i="1"/>
  <c r="E313" i="1" s="1"/>
  <c r="E312" i="1"/>
  <c r="E311" i="1" s="1"/>
  <c r="E310" i="1" s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6" i="1"/>
  <c r="E295" i="1" s="1"/>
  <c r="E294" i="1"/>
  <c r="E293" i="1"/>
  <c r="E292" i="1" s="1"/>
  <c r="E291" i="1"/>
  <c r="E290" i="1"/>
  <c r="E289" i="1" s="1"/>
  <c r="E288" i="1"/>
  <c r="E287" i="1"/>
  <c r="E286" i="1"/>
  <c r="E283" i="1"/>
  <c r="E281" i="1" s="1"/>
  <c r="E282" i="1"/>
  <c r="E278" i="1"/>
  <c r="E277" i="1" s="1"/>
  <c r="E276" i="1"/>
  <c r="E275" i="1"/>
  <c r="E274" i="1"/>
  <c r="E273" i="1" s="1"/>
  <c r="E271" i="1"/>
  <c r="E270" i="1"/>
  <c r="E269" i="1" s="1"/>
  <c r="E267" i="1"/>
  <c r="E266" i="1"/>
  <c r="E265" i="1"/>
  <c r="E264" i="1"/>
  <c r="E263" i="1"/>
  <c r="E262" i="1"/>
  <c r="E261" i="1" s="1"/>
  <c r="E260" i="1"/>
  <c r="E259" i="1" s="1"/>
  <c r="E258" i="1"/>
  <c r="E257" i="1"/>
  <c r="E256" i="1"/>
  <c r="E252" i="1" s="1"/>
  <c r="E251" i="1" s="1"/>
  <c r="E255" i="1"/>
  <c r="E254" i="1"/>
  <c r="E253" i="1" s="1"/>
  <c r="E250" i="1"/>
  <c r="E249" i="1" s="1"/>
  <c r="E248" i="1" s="1"/>
  <c r="E247" i="1"/>
  <c r="E246" i="1" s="1"/>
  <c r="E245" i="1"/>
  <c r="E244" i="1"/>
  <c r="E243" i="1"/>
  <c r="E242" i="1" s="1"/>
  <c r="E241" i="1"/>
  <c r="E240" i="1"/>
  <c r="E239" i="1"/>
  <c r="E238" i="1" s="1"/>
  <c r="E237" i="1"/>
  <c r="E236" i="1"/>
  <c r="E234" i="1"/>
  <c r="E233" i="1" s="1"/>
  <c r="E232" i="1" s="1"/>
  <c r="E231" i="1"/>
  <c r="E230" i="1"/>
  <c r="E229" i="1" s="1"/>
  <c r="E228" i="1"/>
  <c r="E227" i="1" s="1"/>
  <c r="E226" i="1" s="1"/>
  <c r="E225" i="1"/>
  <c r="E224" i="1"/>
  <c r="E223" i="1" s="1"/>
  <c r="E222" i="1"/>
  <c r="E221" i="1" s="1"/>
  <c r="E220" i="1" s="1"/>
  <c r="E216" i="1" s="1"/>
  <c r="E219" i="1"/>
  <c r="E218" i="1"/>
  <c r="E217" i="1" s="1"/>
  <c r="E215" i="1"/>
  <c r="E214" i="1" s="1"/>
  <c r="E213" i="1" s="1"/>
  <c r="E212" i="1"/>
  <c r="E211" i="1" s="1"/>
  <c r="E210" i="1"/>
  <c r="E209" i="1"/>
  <c r="E208" i="1" s="1"/>
  <c r="E207" i="1"/>
  <c r="E206" i="1"/>
  <c r="E205" i="1"/>
  <c r="E204" i="1" s="1"/>
  <c r="E203" i="1"/>
  <c r="E202" i="1"/>
  <c r="E201" i="1"/>
  <c r="E200" i="1" s="1"/>
  <c r="E199" i="1" s="1"/>
  <c r="E197" i="1"/>
  <c r="E196" i="1"/>
  <c r="E195" i="1" s="1"/>
  <c r="E194" i="1"/>
  <c r="E193" i="1"/>
  <c r="E192" i="1"/>
  <c r="E191" i="1" s="1"/>
  <c r="E190" i="1"/>
  <c r="E189" i="1" s="1"/>
  <c r="E188" i="1"/>
  <c r="E187" i="1"/>
  <c r="E186" i="1"/>
  <c r="E185" i="1" s="1"/>
  <c r="E184" i="1"/>
  <c r="E183" i="1" s="1"/>
  <c r="E182" i="1"/>
  <c r="E181" i="1" s="1"/>
  <c r="E179" i="1"/>
  <c r="E178" i="1"/>
  <c r="E177" i="1"/>
  <c r="E176" i="1"/>
  <c r="E175" i="1" s="1"/>
  <c r="E174" i="1"/>
  <c r="E173" i="1" s="1"/>
  <c r="E172" i="1"/>
  <c r="E171" i="1" s="1"/>
  <c r="E170" i="1"/>
  <c r="E169" i="1" s="1"/>
  <c r="E168" i="1" s="1"/>
  <c r="E167" i="1"/>
  <c r="E166" i="1" s="1"/>
  <c r="E165" i="1" s="1"/>
  <c r="E164" i="1"/>
  <c r="E163" i="1" s="1"/>
  <c r="E162" i="1"/>
  <c r="E161" i="1" s="1"/>
  <c r="E160" i="1"/>
  <c r="E159" i="1" s="1"/>
  <c r="E156" i="1" s="1"/>
  <c r="E158" i="1"/>
  <c r="E157" i="1" s="1"/>
  <c r="E154" i="1"/>
  <c r="E153" i="1" s="1"/>
  <c r="E152" i="1"/>
  <c r="E151" i="1"/>
  <c r="E150" i="1"/>
  <c r="E149" i="1" s="1"/>
  <c r="E148" i="1"/>
  <c r="E147" i="1" s="1"/>
  <c r="E146" i="1"/>
  <c r="E143" i="1"/>
  <c r="E142" i="1"/>
  <c r="E141" i="1"/>
  <c r="E140" i="1"/>
  <c r="E139" i="1" s="1"/>
  <c r="E138" i="1"/>
  <c r="E137" i="1" s="1"/>
  <c r="E136" i="1" s="1"/>
  <c r="E135" i="1"/>
  <c r="E134" i="1"/>
  <c r="E131" i="1"/>
  <c r="E130" i="1" s="1"/>
  <c r="E129" i="1" s="1"/>
  <c r="E128" i="1"/>
  <c r="E127" i="1" s="1"/>
  <c r="E126" i="1"/>
  <c r="E125" i="1"/>
  <c r="E124" i="1" s="1"/>
  <c r="E123" i="1" s="1"/>
  <c r="E122" i="1"/>
  <c r="E121" i="1" s="1"/>
  <c r="E120" i="1"/>
  <c r="E119" i="1" s="1"/>
  <c r="E118" i="1" s="1"/>
  <c r="E117" i="1"/>
  <c r="E116" i="1" s="1"/>
  <c r="E115" i="1" s="1"/>
  <c r="E114" i="1"/>
  <c r="E113" i="1" s="1"/>
  <c r="E112" i="1"/>
  <c r="E111" i="1" s="1"/>
  <c r="E110" i="1"/>
  <c r="E109" i="1" s="1"/>
  <c r="E108" i="1"/>
  <c r="E107" i="1" s="1"/>
  <c r="E106" i="1"/>
  <c r="E105" i="1" s="1"/>
  <c r="E104" i="1"/>
  <c r="E103" i="1" s="1"/>
  <c r="E100" i="1"/>
  <c r="E99" i="1" s="1"/>
  <c r="E98" i="1"/>
  <c r="E97" i="1" s="1"/>
  <c r="E95" i="1"/>
  <c r="E94" i="1"/>
  <c r="E93" i="1"/>
  <c r="E92" i="1" s="1"/>
  <c r="E91" i="1"/>
  <c r="E90" i="1"/>
  <c r="E89" i="1"/>
  <c r="E88" i="1" s="1"/>
  <c r="E84" i="1"/>
  <c r="E83" i="1" s="1"/>
  <c r="E82" i="1"/>
  <c r="E81" i="1"/>
  <c r="E80" i="1"/>
  <c r="E79" i="1" s="1"/>
  <c r="E78" i="1"/>
  <c r="E77" i="1" s="1"/>
  <c r="E76" i="1"/>
  <c r="E75" i="1" s="1"/>
  <c r="E71" i="1"/>
  <c r="E70" i="1" s="1"/>
  <c r="E69" i="1"/>
  <c r="E68" i="1"/>
  <c r="E67" i="1"/>
  <c r="E66" i="1" s="1"/>
  <c r="E62" i="1"/>
  <c r="E61" i="1" s="1"/>
  <c r="E60" i="1"/>
  <c r="E59" i="1" s="1"/>
  <c r="E58" i="1"/>
  <c r="E57" i="1" s="1"/>
  <c r="E54" i="1" s="1"/>
  <c r="E53" i="1" s="1"/>
  <c r="E52" i="1" s="1"/>
  <c r="E56" i="1"/>
  <c r="E55" i="1" s="1"/>
  <c r="E51" i="1"/>
  <c r="E50" i="1"/>
  <c r="E49" i="1" s="1"/>
  <c r="E48" i="1"/>
  <c r="E47" i="1" s="1"/>
  <c r="E46" i="1"/>
  <c r="E45" i="1" s="1"/>
  <c r="E44" i="1"/>
  <c r="E43" i="1" s="1"/>
  <c r="E42" i="1"/>
  <c r="E41" i="1" s="1"/>
  <c r="E37" i="1"/>
  <c r="E36" i="1" s="1"/>
  <c r="E35" i="1"/>
  <c r="E34" i="1"/>
  <c r="E33" i="1"/>
  <c r="E30" i="1"/>
  <c r="E29" i="1" s="1"/>
  <c r="E28" i="1"/>
  <c r="E27" i="1"/>
  <c r="E26" i="1"/>
  <c r="E25" i="1" s="1"/>
  <c r="E24" i="1" s="1"/>
  <c r="E21" i="1"/>
  <c r="E20" i="1"/>
  <c r="E19" i="1" s="1"/>
  <c r="E18" i="1"/>
  <c r="E17" i="1" s="1"/>
  <c r="E16" i="1" s="1"/>
  <c r="E15" i="1"/>
  <c r="E14" i="1"/>
  <c r="E13" i="1"/>
  <c r="E12" i="1" s="1"/>
  <c r="E198" i="1" l="1"/>
  <c r="E11" i="1"/>
  <c r="E10" i="1"/>
  <c r="E9" i="1" s="1"/>
  <c r="E32" i="1"/>
  <c r="E31" i="1" s="1"/>
  <c r="E74" i="1"/>
  <c r="E73" i="1" s="1"/>
  <c r="E72" i="1" s="1"/>
  <c r="E381" i="1"/>
  <c r="E272" i="1"/>
  <c r="E268" i="1" s="1"/>
  <c r="E447" i="1"/>
  <c r="E96" i="1"/>
  <c r="E297" i="1"/>
  <c r="E102" i="1"/>
  <c r="E101" i="1" s="1"/>
  <c r="E155" i="1"/>
  <c r="E133" i="1"/>
  <c r="E132" i="1" s="1"/>
  <c r="E390" i="1"/>
  <c r="E464" i="1"/>
  <c r="E463" i="1"/>
  <c r="E40" i="1"/>
  <c r="E39" i="1" s="1"/>
  <c r="E38" i="1" s="1"/>
  <c r="E65" i="1"/>
  <c r="E64" i="1" s="1"/>
  <c r="E63" i="1" s="1"/>
  <c r="E145" i="1"/>
  <c r="E144" i="1" s="1"/>
  <c r="E285" i="1"/>
  <c r="E284" i="1" s="1"/>
  <c r="E346" i="1"/>
  <c r="E333" i="1" s="1"/>
  <c r="E456" i="1"/>
  <c r="E23" i="1"/>
  <c r="E22" i="1" s="1"/>
  <c r="E8" i="1" s="1"/>
  <c r="E87" i="1"/>
  <c r="E235" i="1"/>
  <c r="E319" i="1"/>
  <c r="E366" i="1"/>
  <c r="E477" i="1"/>
  <c r="E476" i="1" s="1"/>
  <c r="E475" i="1" s="1"/>
  <c r="E474" i="1"/>
  <c r="E473" i="1" s="1"/>
  <c r="E471" i="1" s="1"/>
  <c r="E470" i="1"/>
  <c r="E355" i="1" l="1"/>
  <c r="E86" i="1"/>
  <c r="E280" i="1"/>
  <c r="E279" i="1" s="1"/>
  <c r="E180" i="1" s="1"/>
  <c r="E85" i="1"/>
  <c r="E7" i="1" s="1"/>
  <c r="E472" i="1"/>
</calcChain>
</file>

<file path=xl/sharedStrings.xml><?xml version="1.0" encoding="utf-8"?>
<sst xmlns="http://schemas.openxmlformats.org/spreadsheetml/2006/main" count="1062" uniqueCount="347">
  <si>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</si>
  <si>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</si>
  <si>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</si>
  <si>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</si>
  <si>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</si>
  <si>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</si>
  <si>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</si>
  <si>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</si>
  <si>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</si>
  <si>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</si>
  <si>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</si>
  <si>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</si>
  <si>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</si>
  <si>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</si>
  <si>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</si>
  <si>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</si>
  <si>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</si>
  <si>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</si>
  <si>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</si>
  <si>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</si>
  <si>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</si>
  <si>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</si>
  <si>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</si>
  <si>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</si>
  <si>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</si>
  <si>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</si>
  <si>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</si>
  <si>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</si>
  <si>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</si>
  <si>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</si>
  <si>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</si>
  <si>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</si>
  <si>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</si>
  <si>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</si>
  <si>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</si>
  <si>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</si>
  <si>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</si>
  <si>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</si>
  <si>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</si>
  <si>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</si>
  <si>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</si>
  <si>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</si>
  <si>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</si>
  <si>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</si>
  <si>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</si>
  <si>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</si>
  <si>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</si>
  <si>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</si>
  <si>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</si>
  <si>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</si>
  <si>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 xml:space="preserve">Основное мероприятие: "Обеспечение деятельности аппарата МКУ  Управления культуры" 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</si>
  <si>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</si>
  <si>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</si>
  <si>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</si>
  <si>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</si>
  <si>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</si>
  <si>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</si>
  <si>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</si>
  <si>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</si>
  <si>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</si>
  <si>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</si>
  <si>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</si>
  <si>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</si>
  <si>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</si>
  <si>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</si>
  <si>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</si>
  <si>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</si>
  <si>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</si>
  <si>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</si>
  <si>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</si>
  <si>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</si>
  <si>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</si>
  <si>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</si>
  <si>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</si>
  <si>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</si>
  <si>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</si>
  <si>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</si>
  <si>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</si>
  <si>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</si>
  <si>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</si>
  <si>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</si>
  <si>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</si>
  <si>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</si>
  <si>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</si>
  <si>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</si>
  <si>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</si>
  <si>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</si>
  <si>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</si>
  <si>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</si>
  <si>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</si>
  <si>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</si>
  <si>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</si>
  <si>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</si>
  <si>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</si>
  <si>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</si>
  <si>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</si>
  <si>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</si>
  <si>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</si>
  <si>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</si>
  <si>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</si>
  <si>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</si>
  <si>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</si>
  <si>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</si>
  <si>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</si>
  <si>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</si>
  <si>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</si>
  <si>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</si>
  <si>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</si>
  <si>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</si>
  <si>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</si>
  <si>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</si>
  <si>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</si>
  <si>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</si>
  <si>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</si>
  <si>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</si>
  <si>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</si>
  <si>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</si>
  <si>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</si>
  <si>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</si>
  <si>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</si>
  <si>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</si>
  <si>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</si>
  <si>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</si>
  <si>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</si>
  <si>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</si>
  <si>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</si>
  <si>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</si>
  <si>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</si>
  <si>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</si>
  <si>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</si>
  <si>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 xml:space="preserve">Основное мероприятие: "Обеспечение деятельности МКУ Методический центр управления образования" 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</si>
  <si>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</si>
  <si>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</si>
  <si>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</si>
  <si>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</si>
  <si>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</si>
  <si>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</si>
  <si>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</si>
  <si>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</si>
  <si>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</si>
  <si>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</si>
  <si>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</si>
  <si>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</si>
  <si>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</si>
  <si>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</si>
  <si>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</si>
  <si>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</si>
  <si>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</si>
  <si>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</si>
  <si>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</si>
  <si>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</si>
  <si>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</si>
  <si>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</si>
  <si>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</si>
  <si>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</si>
  <si>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 xml:space="preserve">Муниципальная программа "Аппаратно-программный комплекс "Безопасный город" на 2020-2024 годы" 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</si>
  <si>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</si>
  <si>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</si>
  <si>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</si>
  <si>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</si>
  <si>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</si>
  <si>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</si>
  <si>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</si>
  <si>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</si>
  <si>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</si>
  <si>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</si>
  <si>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</si>
  <si>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</si>
  <si>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</si>
  <si>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</si>
  <si>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</si>
  <si>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</si>
  <si>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</si>
  <si>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</si>
  <si>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</si>
  <si>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</si>
  <si>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</si>
  <si>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</si>
  <si>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</si>
  <si>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</si>
  <si>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</si>
  <si>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</si>
  <si>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</si>
  <si>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</si>
  <si>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</si>
  <si>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</si>
  <si>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</si>
  <si>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</si>
  <si>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</si>
  <si>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</si>
  <si>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</si>
  <si>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</si>
  <si>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</si>
  <si>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</si>
  <si>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</si>
  <si>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</si>
  <si>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</si>
  <si>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</si>
  <si>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</si>
  <si>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</si>
  <si>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</si>
  <si>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</si>
  <si>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</si>
  <si>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</si>
  <si>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</si>
  <si>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</si>
  <si>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</si>
  <si>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</si>
  <si>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</si>
  <si>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</si>
  <si>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</si>
  <si>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</si>
  <si>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</si>
  <si>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</si>
  <si>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</si>
  <si>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</si>
  <si>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</si>
  <si>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</si>
  <si>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</si>
  <si>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Основное мероприятие: "Оплата услуг ЖКХ"</t>
  </si>
  <si>
    <t>Основное мероприятие: "Автоматизация процессов учета в муниципальном образовании Балаганский район"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</si>
  <si>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</si>
  <si>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</si>
  <si>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</si>
  <si>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</si>
  <si>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</si>
  <si>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</si>
  <si>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</si>
  <si>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</si>
  <si>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</si>
  <si>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</si>
  <si>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</si>
  <si>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Основное мероприятие: "Капитальный ремонт муниципального жилищного фонда"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</si>
  <si>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</si>
  <si>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</si>
  <si>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</si>
  <si>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</si>
  <si>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</si>
  <si>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</si>
  <si>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</si>
  <si>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</si>
  <si>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</si>
  <si>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</si>
  <si>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</si>
  <si>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</si>
  <si>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</si>
  <si>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</si>
  <si>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</si>
  <si>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</si>
  <si>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</si>
  <si>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</si>
  <si>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</si>
  <si>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</si>
  <si>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</si>
  <si>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</si>
  <si>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</si>
  <si>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</si>
  <si>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</si>
  <si>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</si>
  <si>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</si>
  <si>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</si>
  <si>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</si>
  <si>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</si>
  <si>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</si>
  <si>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</si>
  <si>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</si>
  <si>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</si>
  <si>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</si>
  <si>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</si>
  <si>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</si>
  <si>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</si>
  <si>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</si>
  <si>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</si>
  <si>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</si>
  <si>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</si>
  <si>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</si>
  <si>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</si>
  <si>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</si>
  <si>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</si>
  <si>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</si>
  <si>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</si>
  <si>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</si>
  <si>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</si>
  <si>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</si>
  <si>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</si>
  <si>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</si>
  <si>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</si>
  <si>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</si>
  <si>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</si>
  <si>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</si>
  <si>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</si>
  <si>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</si>
  <si>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</si>
  <si>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</si>
  <si>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</si>
  <si>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</si>
  <si>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</si>
  <si>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</si>
  <si>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</si>
  <si>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</si>
  <si>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</si>
  <si>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</si>
  <si>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</si>
  <si>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</si>
  <si>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</si>
  <si>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</si>
  <si>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</si>
  <si>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</si>
  <si>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</si>
  <si>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</si>
  <si>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</si>
  <si>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</si>
  <si>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</si>
  <si>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</si>
  <si>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</si>
  <si>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</si>
  <si>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</si>
  <si>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</si>
  <si>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</si>
  <si>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</si>
  <si>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</si>
  <si>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</si>
  <si>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</si>
  <si>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</si>
  <si>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</si>
  <si>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"Лицензионное обслуживание программного комплекса "БАРС-Имущество"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</si>
  <si>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</si>
  <si>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</si>
  <si>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</si>
  <si>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</si>
  <si>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</si>
  <si>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</si>
  <si>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</si>
  <si>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</si>
  <si>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450Р272610</t>
  </si>
  <si>
    <t>Осуществление местными бюджетами мероприятий по капитальному ремонту образовательных организаций</t>
  </si>
  <si>
    <t>46001S2050</t>
  </si>
  <si>
    <t>8900100000</t>
  </si>
  <si>
    <t>Основное мероприятие: "Оборудование площадки физкультурно - оздоровительного комплекса открытого типа по адреску: п.Балаганск, ул.Ангарская, 97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</si>
  <si>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</si>
  <si>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</si>
  <si>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</si>
  <si>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</si>
  <si>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5910120290</t>
  </si>
  <si>
    <t>59101S2972</t>
  </si>
  <si>
    <t>59201S2680</t>
  </si>
  <si>
    <t>Приложение 5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 от 25 .02.2021 года  №2/1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</si>
</sst>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/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  <xf numFmtId="0" fontId="6" fillId="0" borderId="2" xfId="0" applyFont="1" applyFill="1" applyBorder="1"/>
    <xf numFmtId="167" fontId="1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horizontal="right"/>
    </xf>
    <xf numFmtId="0" fontId="6" fillId="0" borderId="4" xfId="0" applyNumberFormat="1" applyFont="1" applyFill="1" applyBorder="1"/>
    <xf numFmtId="0" fontId="6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64;&#1072;&#1073;&#1083;&#1086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54;&#1073;&#1097;&#1080;&#1081;%20&#1076;&#1086;&#1089;&#1090;&#1091;&#1087;/&#1064;&#1072;&#1073;&#1083;&#1086;&#1085;%202020%20&#1075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3381</v>
          </cell>
        </row>
        <row r="23">
          <cell r="G23">
            <v>23.3</v>
          </cell>
        </row>
        <row r="28">
          <cell r="G28">
            <v>8.4</v>
          </cell>
        </row>
        <row r="32">
          <cell r="G32">
            <v>5295.8</v>
          </cell>
        </row>
        <row r="38">
          <cell r="G38">
            <v>263</v>
          </cell>
        </row>
        <row r="45">
          <cell r="G45">
            <v>64</v>
          </cell>
        </row>
        <row r="50">
          <cell r="G50">
            <v>7.5</v>
          </cell>
        </row>
        <row r="59">
          <cell r="G59">
            <v>7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3.8</v>
          </cell>
        </row>
        <row r="85">
          <cell r="G85">
            <v>1</v>
          </cell>
        </row>
        <row r="90">
          <cell r="G90">
            <v>3</v>
          </cell>
        </row>
        <row r="96">
          <cell r="G96">
            <v>40</v>
          </cell>
        </row>
        <row r="105">
          <cell r="G105">
            <v>6554</v>
          </cell>
        </row>
        <row r="109">
          <cell r="G109">
            <v>50.2</v>
          </cell>
        </row>
        <row r="113">
          <cell r="G113">
            <v>2.6</v>
          </cell>
        </row>
        <row r="119">
          <cell r="G119">
            <v>30</v>
          </cell>
        </row>
        <row r="125">
          <cell r="G125">
            <v>4691</v>
          </cell>
        </row>
        <row r="131">
          <cell r="G131">
            <v>941</v>
          </cell>
        </row>
        <row r="135">
          <cell r="G135">
            <v>324.10000000000002</v>
          </cell>
        </row>
        <row r="140">
          <cell r="G140">
            <v>5.2</v>
          </cell>
        </row>
        <row r="145">
          <cell r="G145">
            <v>100</v>
          </cell>
        </row>
        <row r="151">
          <cell r="G151">
            <v>345</v>
          </cell>
        </row>
        <row r="158">
          <cell r="G158">
            <v>6681.2</v>
          </cell>
        </row>
        <row r="164">
          <cell r="G164">
            <v>4686</v>
          </cell>
        </row>
        <row r="171">
          <cell r="G171">
            <v>1948</v>
          </cell>
        </row>
        <row r="175">
          <cell r="G175">
            <v>79.8</v>
          </cell>
        </row>
        <row r="179">
          <cell r="G179">
            <v>3</v>
          </cell>
        </row>
        <row r="185">
          <cell r="G185">
            <v>6960</v>
          </cell>
        </row>
        <row r="189">
          <cell r="G189">
            <v>119.5</v>
          </cell>
        </row>
        <row r="196">
          <cell r="G196">
            <v>40.4</v>
          </cell>
        </row>
        <row r="201">
          <cell r="G201">
            <v>18</v>
          </cell>
        </row>
        <row r="206">
          <cell r="G206">
            <v>5</v>
          </cell>
        </row>
        <row r="209">
          <cell r="G209">
            <v>30</v>
          </cell>
        </row>
        <row r="215">
          <cell r="G215">
            <v>300</v>
          </cell>
        </row>
        <row r="226">
          <cell r="G226">
            <v>28.3</v>
          </cell>
        </row>
        <row r="229">
          <cell r="G229">
            <v>9984.5000000000018</v>
          </cell>
        </row>
        <row r="234">
          <cell r="G234">
            <v>187</v>
          </cell>
        </row>
        <row r="240">
          <cell r="G240">
            <v>57492</v>
          </cell>
        </row>
        <row r="244">
          <cell r="G244">
            <v>410</v>
          </cell>
        </row>
        <row r="252">
          <cell r="G252">
            <v>10842.3</v>
          </cell>
        </row>
        <row r="256">
          <cell r="G256">
            <v>13358.5</v>
          </cell>
        </row>
        <row r="260">
          <cell r="G260">
            <v>159415.70000000001</v>
          </cell>
        </row>
        <row r="264">
          <cell r="G264">
            <v>2104.1</v>
          </cell>
        </row>
        <row r="268">
          <cell r="G268">
            <v>110.8</v>
          </cell>
        </row>
        <row r="272">
          <cell r="G272">
            <v>297.60000000000002</v>
          </cell>
        </row>
        <row r="276">
          <cell r="G276">
            <v>8145.8</v>
          </cell>
        </row>
        <row r="280">
          <cell r="G280">
            <v>1022.4</v>
          </cell>
        </row>
        <row r="284">
          <cell r="G284">
            <v>53.8</v>
          </cell>
        </row>
        <row r="288">
          <cell r="G288">
            <v>833.3</v>
          </cell>
        </row>
        <row r="292">
          <cell r="G292">
            <v>43.9</v>
          </cell>
        </row>
        <row r="299">
          <cell r="G299">
            <v>9318.5</v>
          </cell>
        </row>
        <row r="303">
          <cell r="G303">
            <v>490.4</v>
          </cell>
        </row>
        <row r="307">
          <cell r="G307">
            <v>10000</v>
          </cell>
        </row>
        <row r="311">
          <cell r="G311">
            <v>1416.2</v>
          </cell>
        </row>
        <row r="317">
          <cell r="G317">
            <v>65.2</v>
          </cell>
        </row>
        <row r="324">
          <cell r="G324">
            <v>2584</v>
          </cell>
        </row>
        <row r="328">
          <cell r="G328">
            <v>8495</v>
          </cell>
        </row>
        <row r="332">
          <cell r="G332">
            <v>100</v>
          </cell>
        </row>
        <row r="338">
          <cell r="G338">
            <v>1375</v>
          </cell>
        </row>
        <row r="345">
          <cell r="G345">
            <v>40</v>
          </cell>
        </row>
        <row r="350">
          <cell r="G350">
            <v>40</v>
          </cell>
        </row>
        <row r="354">
          <cell r="G354">
            <v>8.5</v>
          </cell>
        </row>
        <row r="359">
          <cell r="G359">
            <v>1.5</v>
          </cell>
        </row>
        <row r="363">
          <cell r="G363">
            <v>1.5</v>
          </cell>
        </row>
        <row r="367">
          <cell r="G367">
            <v>36.1</v>
          </cell>
        </row>
        <row r="372">
          <cell r="G372">
            <v>3</v>
          </cell>
        </row>
        <row r="379">
          <cell r="G379">
            <v>544.5</v>
          </cell>
        </row>
        <row r="383">
          <cell r="G383">
            <v>28.8</v>
          </cell>
        </row>
        <row r="387">
          <cell r="G387">
            <v>20.2</v>
          </cell>
        </row>
        <row r="394">
          <cell r="G394">
            <v>2486</v>
          </cell>
        </row>
        <row r="399">
          <cell r="G399">
            <v>136.80000000000001</v>
          </cell>
        </row>
        <row r="403">
          <cell r="G403">
            <v>8.1</v>
          </cell>
        </row>
        <row r="407">
          <cell r="G407">
            <v>100</v>
          </cell>
        </row>
        <row r="411">
          <cell r="G411">
            <v>2070.1999999999998</v>
          </cell>
        </row>
        <row r="416">
          <cell r="G416">
            <v>49</v>
          </cell>
        </row>
        <row r="423">
          <cell r="G423">
            <v>370</v>
          </cell>
        </row>
        <row r="426">
          <cell r="G426">
            <v>555</v>
          </cell>
        </row>
        <row r="432">
          <cell r="G432">
            <v>205</v>
          </cell>
        </row>
        <row r="435">
          <cell r="G435">
            <v>1973.7</v>
          </cell>
        </row>
        <row r="440">
          <cell r="G440">
            <v>43</v>
          </cell>
        </row>
        <row r="443">
          <cell r="G443">
            <v>72.099999999999994</v>
          </cell>
        </row>
        <row r="449">
          <cell r="G449">
            <v>433.8</v>
          </cell>
        </row>
        <row r="454">
          <cell r="G454">
            <v>30</v>
          </cell>
        </row>
        <row r="460">
          <cell r="G460">
            <v>3048</v>
          </cell>
        </row>
        <row r="472">
          <cell r="G472">
            <v>6784.9</v>
          </cell>
        </row>
        <row r="482">
          <cell r="G482">
            <v>10</v>
          </cell>
        </row>
        <row r="485">
          <cell r="G485">
            <v>582.9</v>
          </cell>
        </row>
        <row r="489">
          <cell r="G489">
            <v>6.1</v>
          </cell>
        </row>
        <row r="495">
          <cell r="G495">
            <v>7429.9</v>
          </cell>
        </row>
        <row r="502">
          <cell r="G502">
            <v>2603</v>
          </cell>
        </row>
        <row r="503">
          <cell r="G503">
            <v>786</v>
          </cell>
        </row>
        <row r="504">
          <cell r="G504">
            <v>371.3</v>
          </cell>
        </row>
        <row r="508">
          <cell r="G508">
            <v>4</v>
          </cell>
        </row>
        <row r="511">
          <cell r="G511">
            <v>246.5</v>
          </cell>
        </row>
        <row r="515">
          <cell r="G515">
            <v>1.1000000000000001</v>
          </cell>
        </row>
        <row r="521">
          <cell r="G521">
            <v>22.6</v>
          </cell>
        </row>
        <row r="527">
          <cell r="G527">
            <v>4097</v>
          </cell>
        </row>
        <row r="532">
          <cell r="G532">
            <v>6041</v>
          </cell>
        </row>
        <row r="537">
          <cell r="G537">
            <v>1716.1</v>
          </cell>
        </row>
        <row r="544">
          <cell r="G544">
            <v>88</v>
          </cell>
        </row>
        <row r="548">
          <cell r="G548">
            <v>1</v>
          </cell>
        </row>
        <row r="553">
          <cell r="G553">
            <v>3</v>
          </cell>
        </row>
        <row r="562">
          <cell r="G562">
            <v>6.1</v>
          </cell>
        </row>
        <row r="569">
          <cell r="G569">
            <v>9696.2999999999993</v>
          </cell>
        </row>
        <row r="573">
          <cell r="G573">
            <v>26978.2</v>
          </cell>
        </row>
        <row r="577">
          <cell r="G577">
            <v>269.8</v>
          </cell>
        </row>
        <row r="586">
          <cell r="G586">
            <v>3071.8</v>
          </cell>
        </row>
        <row r="594">
          <cell r="G594">
            <v>20295</v>
          </cell>
        </row>
        <row r="599">
          <cell r="G599">
            <v>8131</v>
          </cell>
        </row>
        <row r="606">
          <cell r="G606">
            <v>27</v>
          </cell>
        </row>
        <row r="609">
          <cell r="G609">
            <v>1850.2</v>
          </cell>
        </row>
        <row r="614">
          <cell r="G614">
            <v>122</v>
          </cell>
        </row>
        <row r="623">
          <cell r="G623">
            <v>1</v>
          </cell>
        </row>
        <row r="630">
          <cell r="G630">
            <v>861.8</v>
          </cell>
        </row>
        <row r="635">
          <cell r="G635">
            <v>400</v>
          </cell>
        </row>
        <row r="639">
          <cell r="G639">
            <v>147.4</v>
          </cell>
        </row>
        <row r="644">
          <cell r="G644">
            <v>567.20000000000005</v>
          </cell>
        </row>
        <row r="648">
          <cell r="G648">
            <v>89.6</v>
          </cell>
        </row>
        <row r="654">
          <cell r="G654">
            <v>752.1</v>
          </cell>
        </row>
        <row r="657">
          <cell r="G657">
            <v>69.2</v>
          </cell>
        </row>
        <row r="662">
          <cell r="G662">
            <v>749.6</v>
          </cell>
        </row>
        <row r="666">
          <cell r="G666">
            <v>69</v>
          </cell>
        </row>
        <row r="671">
          <cell r="G671">
            <v>0.7</v>
          </cell>
        </row>
        <row r="675">
          <cell r="G675">
            <v>13.8</v>
          </cell>
        </row>
        <row r="679">
          <cell r="G679">
            <v>0.7</v>
          </cell>
        </row>
        <row r="684">
          <cell r="G684">
            <v>2.4</v>
          </cell>
        </row>
        <row r="687">
          <cell r="G687">
            <v>80</v>
          </cell>
        </row>
        <row r="694">
          <cell r="G694">
            <v>2093</v>
          </cell>
        </row>
        <row r="699">
          <cell r="G699">
            <v>1800</v>
          </cell>
        </row>
        <row r="706">
          <cell r="G706">
            <v>758</v>
          </cell>
        </row>
        <row r="711">
          <cell r="G711">
            <v>76.199999999999989</v>
          </cell>
        </row>
        <row r="717">
          <cell r="G717">
            <v>14.4</v>
          </cell>
        </row>
        <row r="723">
          <cell r="G723">
            <v>487</v>
          </cell>
        </row>
        <row r="728">
          <cell r="G728">
            <v>51</v>
          </cell>
        </row>
        <row r="733">
          <cell r="G733">
            <v>124.3</v>
          </cell>
        </row>
        <row r="737">
          <cell r="G737">
            <v>40</v>
          </cell>
        </row>
        <row r="741">
          <cell r="G741">
            <v>72.400000000000006</v>
          </cell>
        </row>
        <row r="745">
          <cell r="G745">
            <v>29</v>
          </cell>
        </row>
        <row r="749">
          <cell r="G749">
            <v>3188</v>
          </cell>
        </row>
        <row r="754">
          <cell r="G754">
            <v>354.09999999999997</v>
          </cell>
        </row>
        <row r="758">
          <cell r="G758">
            <v>1</v>
          </cell>
        </row>
        <row r="761">
          <cell r="G761">
            <v>16.100000000000001</v>
          </cell>
        </row>
        <row r="768">
          <cell r="G768">
            <v>518.20000000000005</v>
          </cell>
        </row>
        <row r="772">
          <cell r="G772">
            <v>3366.2000000000003</v>
          </cell>
        </row>
        <row r="777">
          <cell r="G777">
            <v>117.80000000000001</v>
          </cell>
        </row>
        <row r="784">
          <cell r="G784">
            <v>1607</v>
          </cell>
        </row>
        <row r="792">
          <cell r="G792">
            <v>9</v>
          </cell>
        </row>
        <row r="797">
          <cell r="G797">
            <v>8.4</v>
          </cell>
        </row>
        <row r="804">
          <cell r="G804">
            <v>15</v>
          </cell>
        </row>
        <row r="811">
          <cell r="G811">
            <v>21358.3</v>
          </cell>
        </row>
        <row r="815">
          <cell r="G815">
            <v>1124.0999999999999</v>
          </cell>
        </row>
        <row r="820">
          <cell r="G820">
            <v>263.39999999999998</v>
          </cell>
        </row>
        <row r="827">
          <cell r="G827">
            <v>1346.4</v>
          </cell>
        </row>
        <row r="833">
          <cell r="G833">
            <v>50.2</v>
          </cell>
        </row>
        <row r="837">
          <cell r="G837">
            <v>20</v>
          </cell>
        </row>
        <row r="843">
          <cell r="G843">
            <v>21</v>
          </cell>
        </row>
        <row r="849">
          <cell r="G849">
            <v>10.5</v>
          </cell>
        </row>
        <row r="854">
          <cell r="G854">
            <v>40</v>
          </cell>
        </row>
        <row r="862">
          <cell r="G862">
            <v>3.6</v>
          </cell>
        </row>
        <row r="867">
          <cell r="G867">
            <v>139</v>
          </cell>
        </row>
        <row r="872">
          <cell r="G872">
            <v>25.8</v>
          </cell>
        </row>
        <row r="877">
          <cell r="G877">
            <v>2</v>
          </cell>
        </row>
        <row r="885">
          <cell r="G885">
            <v>1562</v>
          </cell>
        </row>
        <row r="891">
          <cell r="G891">
            <v>5.3</v>
          </cell>
        </row>
        <row r="894">
          <cell r="G894">
            <v>266</v>
          </cell>
        </row>
        <row r="899">
          <cell r="G899">
            <v>376</v>
          </cell>
        </row>
        <row r="903">
          <cell r="G903">
            <v>18.8</v>
          </cell>
        </row>
        <row r="908">
          <cell r="G908">
            <v>745.8</v>
          </cell>
        </row>
        <row r="912">
          <cell r="G912">
            <v>74.599999999999994</v>
          </cell>
        </row>
        <row r="922">
          <cell r="G922">
            <v>266.60000000000002</v>
          </cell>
        </row>
        <row r="929">
          <cell r="G929">
            <v>59804.3</v>
          </cell>
        </row>
        <row r="933">
          <cell r="G933">
            <v>1424.8</v>
          </cell>
        </row>
        <row r="939">
          <cell r="G939">
            <v>2266.1</v>
          </cell>
        </row>
        <row r="943">
          <cell r="G943">
            <v>119.3</v>
          </cell>
        </row>
        <row r="951">
          <cell r="G951">
            <v>1237</v>
          </cell>
        </row>
        <row r="956">
          <cell r="G956">
            <v>297</v>
          </cell>
        </row>
        <row r="963">
          <cell r="G963">
            <v>800</v>
          </cell>
        </row>
        <row r="972">
          <cell r="G972">
            <v>58</v>
          </cell>
        </row>
        <row r="976">
          <cell r="G976">
            <v>437</v>
          </cell>
        </row>
        <row r="981">
          <cell r="G981">
            <v>45</v>
          </cell>
        </row>
        <row r="987">
          <cell r="G987">
            <v>45</v>
          </cell>
        </row>
        <row r="996">
          <cell r="G996">
            <v>5</v>
          </cell>
        </row>
        <row r="1005">
          <cell r="G1005">
            <v>2563</v>
          </cell>
        </row>
        <row r="1010">
          <cell r="G1010">
            <v>620</v>
          </cell>
        </row>
        <row r="1017">
          <cell r="G1017">
            <v>894.4</v>
          </cell>
        </row>
        <row r="1022">
          <cell r="G1022">
            <v>33</v>
          </cell>
        </row>
        <row r="1026">
          <cell r="G1026">
            <v>0.2</v>
          </cell>
        </row>
        <row r="1032">
          <cell r="G1032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  <row r="125">
          <cell r="G125">
            <v>324.10000000000002</v>
          </cell>
        </row>
        <row r="556">
          <cell r="G556">
            <v>9685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3381</v>
          </cell>
        </row>
        <row r="841">
          <cell r="G841">
            <v>20</v>
          </cell>
        </row>
        <row r="889">
          <cell r="G889">
            <v>1562</v>
          </cell>
        </row>
        <row r="967">
          <cell r="G967">
            <v>800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7"/>
  <sheetViews>
    <sheetView tabSelected="1" zoomScaleNormal="100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7" customWidth="1"/>
    <col min="4" max="4" width="10.7109375" style="47" customWidth="1"/>
    <col min="5" max="5" width="16.140625" style="3" customWidth="1"/>
  </cols>
  <sheetData>
    <row r="1" spans="1:5" ht="130.5" customHeight="1" x14ac:dyDescent="0.25">
      <c r="B1" s="65" t="s">
        <v>346</v>
      </c>
      <c r="C1" s="65"/>
      <c r="D1" s="65"/>
      <c r="E1" s="65"/>
    </row>
    <row r="2" spans="1:5" ht="137.25" customHeight="1" x14ac:dyDescent="0.25">
      <c r="B2" s="65" t="s">
        <v>326</v>
      </c>
      <c r="C2" s="65"/>
      <c r="D2" s="65"/>
      <c r="E2" s="65"/>
    </row>
    <row r="3" spans="1:5" ht="13.5" customHeight="1" x14ac:dyDescent="0.25">
      <c r="A3" s="2"/>
      <c r="C3" s="66"/>
      <c r="D3" s="66"/>
      <c r="E3" s="66"/>
    </row>
    <row r="4" spans="1:5" ht="47.25" customHeight="1" x14ac:dyDescent="0.25">
      <c r="A4" s="67" t="s">
        <v>0</v>
      </c>
      <c r="B4" s="68"/>
      <c r="C4" s="68"/>
      <c r="D4" s="68"/>
      <c r="E4" s="68"/>
    </row>
    <row r="5" spans="1:5" ht="19.5" customHeight="1" x14ac:dyDescent="0.25">
      <c r="A5" s="4" t="s">
        <v>1</v>
      </c>
      <c r="B5" s="5" t="s">
        <v>1</v>
      </c>
      <c r="C5" s="6" t="s">
        <v>1</v>
      </c>
      <c r="D5" s="69" t="s">
        <v>2</v>
      </c>
      <c r="E5" s="69"/>
    </row>
    <row r="6" spans="1:5" x14ac:dyDescent="0.25">
      <c r="A6" s="7" t="s">
        <v>3</v>
      </c>
      <c r="B6" s="8" t="s">
        <v>4</v>
      </c>
      <c r="C6" s="9" t="s">
        <v>5</v>
      </c>
      <c r="D6" s="9" t="s">
        <v>6</v>
      </c>
      <c r="E6" s="8" t="s">
        <v>7</v>
      </c>
    </row>
    <row r="7" spans="1:5" x14ac:dyDescent="0.25">
      <c r="A7" s="10" t="s">
        <v>8</v>
      </c>
      <c r="B7" s="11"/>
      <c r="C7" s="12"/>
      <c r="D7" s="13"/>
      <c r="E7" s="23">
        <f>E8+E85+E180+E355</f>
        <v>571703.30000000005</v>
      </c>
    </row>
    <row r="8" spans="1:5" ht="34.5" customHeight="1" x14ac:dyDescent="0.25">
      <c r="A8" s="14" t="s">
        <v>9</v>
      </c>
      <c r="B8" s="11" t="s">
        <v>10</v>
      </c>
      <c r="C8" s="12"/>
      <c r="D8" s="13"/>
      <c r="E8" s="15">
        <f>E9+E22+E31+E38+E52+E63+E72</f>
        <v>32621.899999999998</v>
      </c>
    </row>
    <row r="9" spans="1:5" ht="30" x14ac:dyDescent="0.25">
      <c r="A9" s="14" t="s">
        <v>11</v>
      </c>
      <c r="B9" s="11" t="s">
        <v>12</v>
      </c>
      <c r="C9" s="12"/>
      <c r="D9" s="13"/>
      <c r="E9" s="59">
        <f>E10+E16+E19</f>
        <v>6614.3</v>
      </c>
    </row>
    <row r="10" spans="1:5" ht="30" x14ac:dyDescent="0.25">
      <c r="A10" s="14" t="s">
        <v>13</v>
      </c>
      <c r="B10" s="11" t="s">
        <v>14</v>
      </c>
      <c r="C10" s="12"/>
      <c r="D10" s="13"/>
      <c r="E10" s="59">
        <f>E12+E14</f>
        <v>6561.5</v>
      </c>
    </row>
    <row r="11" spans="1:5" ht="30" x14ac:dyDescent="0.25">
      <c r="A11" s="14" t="s">
        <v>15</v>
      </c>
      <c r="B11" s="11" t="s">
        <v>14</v>
      </c>
      <c r="C11" s="12"/>
      <c r="D11" s="13"/>
      <c r="E11" s="59">
        <f>SUM(E12+E14)</f>
        <v>6561.5</v>
      </c>
    </row>
    <row r="12" spans="1:5" ht="30" x14ac:dyDescent="0.25">
      <c r="A12" s="16" t="s">
        <v>16</v>
      </c>
      <c r="B12" s="17" t="s">
        <v>14</v>
      </c>
      <c r="C12" s="12">
        <v>600</v>
      </c>
      <c r="D12" s="13"/>
      <c r="E12" s="60">
        <f>SUM(E13)</f>
        <v>7.5</v>
      </c>
    </row>
    <row r="13" spans="1:5" ht="30" x14ac:dyDescent="0.25">
      <c r="A13" s="10" t="s">
        <v>17</v>
      </c>
      <c r="B13" s="11" t="s">
        <v>14</v>
      </c>
      <c r="C13" s="12">
        <v>600</v>
      </c>
      <c r="D13" s="13" t="s">
        <v>18</v>
      </c>
      <c r="E13" s="59">
        <f>SUM('[1]9'!G50)</f>
        <v>7.5</v>
      </c>
    </row>
    <row r="14" spans="1:5" ht="30" x14ac:dyDescent="0.25">
      <c r="A14" s="16" t="s">
        <v>16</v>
      </c>
      <c r="B14" s="11" t="s">
        <v>14</v>
      </c>
      <c r="C14" s="12">
        <v>600</v>
      </c>
      <c r="D14" s="13"/>
      <c r="E14" s="15">
        <f>E15</f>
        <v>6554</v>
      </c>
    </row>
    <row r="15" spans="1:5" x14ac:dyDescent="0.25">
      <c r="A15" s="10" t="s">
        <v>19</v>
      </c>
      <c r="B15" s="11" t="s">
        <v>14</v>
      </c>
      <c r="C15" s="12">
        <v>600</v>
      </c>
      <c r="D15" s="13" t="s">
        <v>20</v>
      </c>
      <c r="E15" s="26">
        <f>SUM('[1]9'!G105)</f>
        <v>6554</v>
      </c>
    </row>
    <row r="16" spans="1:5" ht="30" x14ac:dyDescent="0.25">
      <c r="A16" s="18" t="s">
        <v>21</v>
      </c>
      <c r="B16" s="17" t="s">
        <v>22</v>
      </c>
      <c r="C16" s="12"/>
      <c r="D16" s="13"/>
      <c r="E16" s="29">
        <f>E17</f>
        <v>50.2</v>
      </c>
    </row>
    <row r="17" spans="1:5" ht="30" x14ac:dyDescent="0.25">
      <c r="A17" s="19" t="s">
        <v>16</v>
      </c>
      <c r="B17" s="17" t="s">
        <v>22</v>
      </c>
      <c r="C17" s="12">
        <v>600</v>
      </c>
      <c r="D17" s="13"/>
      <c r="E17" s="29">
        <f>E18</f>
        <v>50.2</v>
      </c>
    </row>
    <row r="18" spans="1:5" x14ac:dyDescent="0.25">
      <c r="A18" s="20" t="s">
        <v>19</v>
      </c>
      <c r="B18" s="17" t="s">
        <v>22</v>
      </c>
      <c r="C18" s="12">
        <v>600</v>
      </c>
      <c r="D18" s="13" t="s">
        <v>20</v>
      </c>
      <c r="E18" s="29">
        <f>SUM('[1]9'!G109)</f>
        <v>50.2</v>
      </c>
    </row>
    <row r="19" spans="1:5" ht="30" x14ac:dyDescent="0.25">
      <c r="A19" s="18" t="s">
        <v>23</v>
      </c>
      <c r="B19" s="17" t="s">
        <v>22</v>
      </c>
      <c r="C19" s="12"/>
      <c r="D19" s="13"/>
      <c r="E19" s="29">
        <f>E20</f>
        <v>2.6</v>
      </c>
    </row>
    <row r="20" spans="1:5" ht="30" x14ac:dyDescent="0.25">
      <c r="A20" s="16" t="s">
        <v>16</v>
      </c>
      <c r="B20" s="17" t="s">
        <v>22</v>
      </c>
      <c r="C20" s="12">
        <v>600</v>
      </c>
      <c r="D20" s="13"/>
      <c r="E20" s="29">
        <f>E21</f>
        <v>2.6</v>
      </c>
    </row>
    <row r="21" spans="1:5" x14ac:dyDescent="0.25">
      <c r="A21" s="10" t="s">
        <v>19</v>
      </c>
      <c r="B21" s="17" t="s">
        <v>22</v>
      </c>
      <c r="C21" s="12">
        <v>600</v>
      </c>
      <c r="D21" s="13" t="s">
        <v>20</v>
      </c>
      <c r="E21" s="29">
        <f>SUM('[1]9'!G113)</f>
        <v>2.6</v>
      </c>
    </row>
    <row r="22" spans="1:5" ht="30" x14ac:dyDescent="0.25">
      <c r="A22" s="14" t="s">
        <v>24</v>
      </c>
      <c r="B22" s="21" t="s">
        <v>25</v>
      </c>
      <c r="C22" s="22"/>
      <c r="D22" s="13"/>
      <c r="E22" s="23">
        <f>E23</f>
        <v>1270.3</v>
      </c>
    </row>
    <row r="23" spans="1:5" ht="30" x14ac:dyDescent="0.25">
      <c r="A23" s="14" t="s">
        <v>26</v>
      </c>
      <c r="B23" s="17" t="s">
        <v>27</v>
      </c>
      <c r="C23" s="24"/>
      <c r="D23" s="13"/>
      <c r="E23" s="23">
        <f>E25+E27+E29</f>
        <v>1270.3</v>
      </c>
    </row>
    <row r="24" spans="1:5" ht="45" x14ac:dyDescent="0.25">
      <c r="A24" s="50" t="s">
        <v>28</v>
      </c>
      <c r="B24" s="21" t="s">
        <v>29</v>
      </c>
      <c r="C24" s="24"/>
      <c r="D24" s="13"/>
      <c r="E24" s="23">
        <f>SUM(E25+E27+E29)</f>
        <v>1270.3</v>
      </c>
    </row>
    <row r="25" spans="1:5" ht="63.75" customHeight="1" x14ac:dyDescent="0.25">
      <c r="A25" s="14" t="s">
        <v>30</v>
      </c>
      <c r="B25" s="21" t="s">
        <v>29</v>
      </c>
      <c r="C25" s="22" t="s">
        <v>31</v>
      </c>
      <c r="D25" s="13"/>
      <c r="E25" s="23">
        <f>E26</f>
        <v>941</v>
      </c>
    </row>
    <row r="26" spans="1:5" x14ac:dyDescent="0.25">
      <c r="A26" s="10" t="s">
        <v>19</v>
      </c>
      <c r="B26" s="21" t="s">
        <v>29</v>
      </c>
      <c r="C26" s="22" t="s">
        <v>31</v>
      </c>
      <c r="D26" s="13" t="s">
        <v>20</v>
      </c>
      <c r="E26" s="23">
        <f>SUM('[1]9'!G131)</f>
        <v>941</v>
      </c>
    </row>
    <row r="27" spans="1:5" ht="30" x14ac:dyDescent="0.25">
      <c r="A27" s="16" t="s">
        <v>32</v>
      </c>
      <c r="B27" s="21" t="s">
        <v>29</v>
      </c>
      <c r="C27" s="22" t="s">
        <v>33</v>
      </c>
      <c r="D27" s="13"/>
      <c r="E27" s="23">
        <f>SUM('[2]9'!G125)</f>
        <v>324.10000000000002</v>
      </c>
    </row>
    <row r="28" spans="1:5" x14ac:dyDescent="0.25">
      <c r="A28" s="10" t="s">
        <v>19</v>
      </c>
      <c r="B28" s="21" t="s">
        <v>29</v>
      </c>
      <c r="C28" s="22" t="s">
        <v>33</v>
      </c>
      <c r="D28" s="13" t="s">
        <v>20</v>
      </c>
      <c r="E28" s="23">
        <f>SUM('[1]9'!G135)</f>
        <v>324.10000000000002</v>
      </c>
    </row>
    <row r="29" spans="1:5" x14ac:dyDescent="0.25">
      <c r="A29" s="10" t="s">
        <v>34</v>
      </c>
      <c r="B29" s="21" t="s">
        <v>29</v>
      </c>
      <c r="C29" s="25">
        <v>800</v>
      </c>
      <c r="D29" s="24"/>
      <c r="E29" s="23">
        <f>E30</f>
        <v>5.2</v>
      </c>
    </row>
    <row r="30" spans="1:5" x14ac:dyDescent="0.25">
      <c r="A30" s="10" t="s">
        <v>19</v>
      </c>
      <c r="B30" s="21" t="s">
        <v>29</v>
      </c>
      <c r="C30" s="25">
        <v>800</v>
      </c>
      <c r="D30" s="24" t="s">
        <v>20</v>
      </c>
      <c r="E30" s="23">
        <f>SUM('[1]9'!G140)</f>
        <v>5.2</v>
      </c>
    </row>
    <row r="31" spans="1:5" ht="45" x14ac:dyDescent="0.25">
      <c r="A31" s="14" t="s">
        <v>35</v>
      </c>
      <c r="B31" s="17" t="s">
        <v>36</v>
      </c>
      <c r="C31" s="12"/>
      <c r="D31" s="13"/>
      <c r="E31" s="23">
        <f>E32</f>
        <v>6688.2</v>
      </c>
    </row>
    <row r="32" spans="1:5" ht="45" x14ac:dyDescent="0.25">
      <c r="A32" s="14" t="s">
        <v>37</v>
      </c>
      <c r="B32" s="21" t="s">
        <v>38</v>
      </c>
      <c r="C32" s="12"/>
      <c r="D32" s="13"/>
      <c r="E32" s="26">
        <f>E36+E34</f>
        <v>6688.2</v>
      </c>
    </row>
    <row r="33" spans="1:5" ht="24" customHeight="1" x14ac:dyDescent="0.25">
      <c r="A33" s="14" t="s">
        <v>39</v>
      </c>
      <c r="B33" s="21" t="s">
        <v>38</v>
      </c>
      <c r="C33" s="12"/>
      <c r="D33" s="13"/>
      <c r="E33" s="26">
        <f>SUM(E35+E37)</f>
        <v>6688.2</v>
      </c>
    </row>
    <row r="34" spans="1:5" ht="30" x14ac:dyDescent="0.25">
      <c r="A34" s="16" t="s">
        <v>16</v>
      </c>
      <c r="B34" s="21" t="s">
        <v>38</v>
      </c>
      <c r="C34" s="12">
        <v>600</v>
      </c>
      <c r="D34" s="13"/>
      <c r="E34" s="26">
        <f>SUM(E35)</f>
        <v>7</v>
      </c>
    </row>
    <row r="35" spans="1:5" ht="30" x14ac:dyDescent="0.25">
      <c r="A35" s="10" t="s">
        <v>17</v>
      </c>
      <c r="B35" s="21" t="s">
        <v>38</v>
      </c>
      <c r="C35" s="12">
        <v>600</v>
      </c>
      <c r="D35" s="13" t="s">
        <v>18</v>
      </c>
      <c r="E35" s="26">
        <f>SUM('[1]9'!G59)</f>
        <v>7</v>
      </c>
    </row>
    <row r="36" spans="1:5" ht="30" x14ac:dyDescent="0.25">
      <c r="A36" s="10" t="s">
        <v>16</v>
      </c>
      <c r="B36" s="21" t="s">
        <v>38</v>
      </c>
      <c r="C36" s="12">
        <v>600</v>
      </c>
      <c r="D36" s="13"/>
      <c r="E36" s="23">
        <f>E37</f>
        <v>6681.2</v>
      </c>
    </row>
    <row r="37" spans="1:5" x14ac:dyDescent="0.25">
      <c r="A37" s="10" t="s">
        <v>19</v>
      </c>
      <c r="B37" s="21" t="s">
        <v>38</v>
      </c>
      <c r="C37" s="12">
        <v>600</v>
      </c>
      <c r="D37" s="13" t="s">
        <v>20</v>
      </c>
      <c r="E37" s="23">
        <f>SUM('[1]9'!G158)</f>
        <v>6681.2</v>
      </c>
    </row>
    <row r="38" spans="1:5" ht="45" x14ac:dyDescent="0.25">
      <c r="A38" s="28" t="s">
        <v>40</v>
      </c>
      <c r="B38" s="17" t="s">
        <v>41</v>
      </c>
      <c r="C38" s="12"/>
      <c r="D38" s="13"/>
      <c r="E38" s="23">
        <f>E39+E49</f>
        <v>8710</v>
      </c>
    </row>
    <row r="39" spans="1:5" ht="52.5" customHeight="1" x14ac:dyDescent="0.25">
      <c r="A39" s="28" t="s">
        <v>42</v>
      </c>
      <c r="B39" s="17" t="s">
        <v>43</v>
      </c>
      <c r="C39" s="12"/>
      <c r="D39" s="13"/>
      <c r="E39" s="23">
        <f>SUM(E40)</f>
        <v>3414.2000000000003</v>
      </c>
    </row>
    <row r="40" spans="1:5" ht="19.5" customHeight="1" x14ac:dyDescent="0.25">
      <c r="A40" s="28" t="s">
        <v>44</v>
      </c>
      <c r="B40" s="17" t="s">
        <v>43</v>
      </c>
      <c r="C40" s="12"/>
      <c r="D40" s="13"/>
      <c r="E40" s="23">
        <f>SUM(E42+E44+E46+E48)</f>
        <v>3414.2000000000003</v>
      </c>
    </row>
    <row r="41" spans="1:5" ht="30" x14ac:dyDescent="0.25">
      <c r="A41" s="16" t="s">
        <v>45</v>
      </c>
      <c r="B41" s="17" t="s">
        <v>43</v>
      </c>
      <c r="C41" s="12" t="s">
        <v>33</v>
      </c>
      <c r="D41" s="13"/>
      <c r="E41" s="23">
        <f>SUM(E42)</f>
        <v>1.5</v>
      </c>
    </row>
    <row r="42" spans="1:5" ht="30" x14ac:dyDescent="0.25">
      <c r="A42" s="28" t="s">
        <v>17</v>
      </c>
      <c r="B42" s="17" t="s">
        <v>43</v>
      </c>
      <c r="C42" s="12" t="s">
        <v>33</v>
      </c>
      <c r="D42" s="13" t="s">
        <v>18</v>
      </c>
      <c r="E42" s="23">
        <f>SUM('[1]9'!G65)</f>
        <v>1.5</v>
      </c>
    </row>
    <row r="43" spans="1:5" ht="66" customHeight="1" x14ac:dyDescent="0.25">
      <c r="A43" s="14" t="s">
        <v>30</v>
      </c>
      <c r="B43" s="17" t="s">
        <v>43</v>
      </c>
      <c r="C43" s="12">
        <v>100</v>
      </c>
      <c r="D43" s="13"/>
      <c r="E43" s="23">
        <f>E44</f>
        <v>3381</v>
      </c>
    </row>
    <row r="44" spans="1:5" x14ac:dyDescent="0.25">
      <c r="A44" s="28" t="s">
        <v>46</v>
      </c>
      <c r="B44" s="17" t="s">
        <v>43</v>
      </c>
      <c r="C44" s="12">
        <v>100</v>
      </c>
      <c r="D44" s="13" t="s">
        <v>47</v>
      </c>
      <c r="E44" s="23">
        <f>SUM('[1]9'!G18)</f>
        <v>3381</v>
      </c>
    </row>
    <row r="45" spans="1:5" ht="30" x14ac:dyDescent="0.25">
      <c r="A45" s="16" t="s">
        <v>45</v>
      </c>
      <c r="B45" s="17" t="s">
        <v>43</v>
      </c>
      <c r="C45" s="12" t="s">
        <v>33</v>
      </c>
      <c r="D45" s="13"/>
      <c r="E45" s="23">
        <f>E46</f>
        <v>23.3</v>
      </c>
    </row>
    <row r="46" spans="1:5" x14ac:dyDescent="0.25">
      <c r="A46" s="10" t="s">
        <v>46</v>
      </c>
      <c r="B46" s="17" t="s">
        <v>43</v>
      </c>
      <c r="C46" s="12" t="s">
        <v>33</v>
      </c>
      <c r="D46" s="13" t="s">
        <v>47</v>
      </c>
      <c r="E46" s="23">
        <f>SUM('[1]9'!G23)</f>
        <v>23.3</v>
      </c>
    </row>
    <row r="47" spans="1:5" x14ac:dyDescent="0.25">
      <c r="A47" s="10" t="s">
        <v>34</v>
      </c>
      <c r="B47" s="17" t="s">
        <v>43</v>
      </c>
      <c r="C47" s="12">
        <v>800</v>
      </c>
      <c r="D47" s="13"/>
      <c r="E47" s="23">
        <f>E48</f>
        <v>8.4</v>
      </c>
    </row>
    <row r="48" spans="1:5" x14ac:dyDescent="0.25">
      <c r="A48" s="10" t="s">
        <v>46</v>
      </c>
      <c r="B48" s="17" t="s">
        <v>43</v>
      </c>
      <c r="C48" s="12">
        <v>800</v>
      </c>
      <c r="D48" s="13" t="s">
        <v>47</v>
      </c>
      <c r="E48" s="23">
        <f>SUM('[1]9'!G28)</f>
        <v>8.4</v>
      </c>
    </row>
    <row r="49" spans="1:5" ht="60" x14ac:dyDescent="0.25">
      <c r="A49" s="10" t="s">
        <v>327</v>
      </c>
      <c r="B49" s="17" t="s">
        <v>328</v>
      </c>
      <c r="C49" s="12"/>
      <c r="D49" s="13"/>
      <c r="E49" s="23">
        <f>SUM(E50)</f>
        <v>5295.8</v>
      </c>
    </row>
    <row r="50" spans="1:5" ht="30" x14ac:dyDescent="0.25">
      <c r="A50" s="10" t="s">
        <v>329</v>
      </c>
      <c r="B50" s="17" t="s">
        <v>328</v>
      </c>
      <c r="C50" s="12">
        <v>400</v>
      </c>
      <c r="D50" s="13"/>
      <c r="E50" s="23">
        <f>SUM(E51)</f>
        <v>5295.8</v>
      </c>
    </row>
    <row r="51" spans="1:5" x14ac:dyDescent="0.25">
      <c r="A51" s="10" t="s">
        <v>46</v>
      </c>
      <c r="B51" s="17" t="s">
        <v>328</v>
      </c>
      <c r="C51" s="12">
        <v>400</v>
      </c>
      <c r="D51" s="13" t="s">
        <v>47</v>
      </c>
      <c r="E51" s="23">
        <f>SUM('[1]9'!G32)</f>
        <v>5295.8</v>
      </c>
    </row>
    <row r="52" spans="1:5" ht="45" x14ac:dyDescent="0.25">
      <c r="A52" s="28" t="s">
        <v>48</v>
      </c>
      <c r="B52" s="17" t="s">
        <v>49</v>
      </c>
      <c r="C52" s="12"/>
      <c r="D52" s="13"/>
      <c r="E52" s="23">
        <f>E53</f>
        <v>2034.6</v>
      </c>
    </row>
    <row r="53" spans="1:5" ht="30" x14ac:dyDescent="0.25">
      <c r="A53" s="14" t="s">
        <v>50</v>
      </c>
      <c r="B53" s="17" t="s">
        <v>51</v>
      </c>
      <c r="C53" s="12"/>
      <c r="D53" s="13"/>
      <c r="E53" s="23">
        <f>SUM(E54)</f>
        <v>2034.6</v>
      </c>
    </row>
    <row r="54" spans="1:5" ht="30" x14ac:dyDescent="0.25">
      <c r="A54" s="16" t="s">
        <v>52</v>
      </c>
      <c r="B54" s="17" t="s">
        <v>51</v>
      </c>
      <c r="C54" s="12"/>
      <c r="D54" s="13"/>
      <c r="E54" s="23">
        <f>SUM(E57+E55+E59+E61)</f>
        <v>2034.6</v>
      </c>
    </row>
    <row r="55" spans="1:5" ht="30" x14ac:dyDescent="0.25">
      <c r="A55" s="10" t="s">
        <v>53</v>
      </c>
      <c r="B55" s="17" t="s">
        <v>51</v>
      </c>
      <c r="C55" s="12">
        <v>200</v>
      </c>
      <c r="D55" s="13"/>
      <c r="E55" s="23">
        <f>SUM(E56)</f>
        <v>3.8</v>
      </c>
    </row>
    <row r="56" spans="1:5" ht="30" x14ac:dyDescent="0.25">
      <c r="A56" s="28" t="s">
        <v>17</v>
      </c>
      <c r="B56" s="17" t="s">
        <v>51</v>
      </c>
      <c r="C56" s="12">
        <v>200</v>
      </c>
      <c r="D56" s="13" t="s">
        <v>18</v>
      </c>
      <c r="E56" s="23">
        <f>SUM('[1]9'!G80)</f>
        <v>3.8</v>
      </c>
    </row>
    <row r="57" spans="1:5" ht="75" x14ac:dyDescent="0.25">
      <c r="A57" s="10" t="s">
        <v>30</v>
      </c>
      <c r="B57" s="17" t="s">
        <v>51</v>
      </c>
      <c r="C57" s="12">
        <v>100</v>
      </c>
      <c r="D57" s="13"/>
      <c r="E57" s="23">
        <f>E58</f>
        <v>1948</v>
      </c>
    </row>
    <row r="58" spans="1:5" x14ac:dyDescent="0.25">
      <c r="A58" s="10" t="s">
        <v>54</v>
      </c>
      <c r="B58" s="17" t="s">
        <v>51</v>
      </c>
      <c r="C58" s="12">
        <v>100</v>
      </c>
      <c r="D58" s="13" t="s">
        <v>55</v>
      </c>
      <c r="E58" s="23">
        <f>SUM('[1]9'!G171)</f>
        <v>1948</v>
      </c>
    </row>
    <row r="59" spans="1:5" ht="30" x14ac:dyDescent="0.25">
      <c r="A59" s="10" t="s">
        <v>53</v>
      </c>
      <c r="B59" s="17" t="s">
        <v>51</v>
      </c>
      <c r="C59" s="12">
        <v>200</v>
      </c>
      <c r="D59" s="13"/>
      <c r="E59" s="23">
        <f>E60</f>
        <v>79.8</v>
      </c>
    </row>
    <row r="60" spans="1:5" x14ac:dyDescent="0.25">
      <c r="A60" s="10" t="s">
        <v>54</v>
      </c>
      <c r="B60" s="17" t="s">
        <v>51</v>
      </c>
      <c r="C60" s="12">
        <v>200</v>
      </c>
      <c r="D60" s="13" t="s">
        <v>55</v>
      </c>
      <c r="E60" s="23">
        <f>SUM('[1]9'!G175)</f>
        <v>79.8</v>
      </c>
    </row>
    <row r="61" spans="1:5" x14ac:dyDescent="0.25">
      <c r="A61" s="16" t="s">
        <v>34</v>
      </c>
      <c r="B61" s="17" t="s">
        <v>51</v>
      </c>
      <c r="C61" s="12">
        <v>800</v>
      </c>
      <c r="D61" s="13"/>
      <c r="E61" s="23">
        <f>SUM(E62)</f>
        <v>3</v>
      </c>
    </row>
    <row r="62" spans="1:5" x14ac:dyDescent="0.25">
      <c r="A62" s="10" t="s">
        <v>54</v>
      </c>
      <c r="B62" s="17" t="s">
        <v>51</v>
      </c>
      <c r="C62" s="12">
        <v>800</v>
      </c>
      <c r="D62" s="13" t="s">
        <v>55</v>
      </c>
      <c r="E62" s="23">
        <f>SUM('[1]9'!G179)</f>
        <v>3</v>
      </c>
    </row>
    <row r="63" spans="1:5" ht="45" x14ac:dyDescent="0.25">
      <c r="A63" s="10" t="s">
        <v>56</v>
      </c>
      <c r="B63" s="22" t="s">
        <v>57</v>
      </c>
      <c r="C63" s="12"/>
      <c r="D63" s="13"/>
      <c r="E63" s="23">
        <f>SUM(E64)</f>
        <v>7080.5</v>
      </c>
    </row>
    <row r="64" spans="1:5" ht="30" x14ac:dyDescent="0.25">
      <c r="A64" s="14" t="s">
        <v>58</v>
      </c>
      <c r="B64" s="22" t="s">
        <v>59</v>
      </c>
      <c r="C64" s="12"/>
      <c r="D64" s="13"/>
      <c r="E64" s="23">
        <f>SUM(E65)</f>
        <v>7080.5</v>
      </c>
    </row>
    <row r="65" spans="1:5" x14ac:dyDescent="0.25">
      <c r="A65" s="14" t="s">
        <v>60</v>
      </c>
      <c r="B65" s="22" t="s">
        <v>57</v>
      </c>
      <c r="C65" s="12"/>
      <c r="D65" s="13"/>
      <c r="E65" s="23">
        <f>SUM(E68+E70+E66)</f>
        <v>7080.5</v>
      </c>
    </row>
    <row r="66" spans="1:5" ht="30" x14ac:dyDescent="0.25">
      <c r="A66" s="10" t="s">
        <v>53</v>
      </c>
      <c r="B66" s="22" t="s">
        <v>57</v>
      </c>
      <c r="C66" s="12">
        <v>200</v>
      </c>
      <c r="D66" s="13"/>
      <c r="E66" s="23">
        <f>SUM(E67)</f>
        <v>1</v>
      </c>
    </row>
    <row r="67" spans="1:5" ht="30" x14ac:dyDescent="0.25">
      <c r="A67" s="14" t="s">
        <v>17</v>
      </c>
      <c r="B67" s="22" t="s">
        <v>57</v>
      </c>
      <c r="C67" s="12">
        <v>200</v>
      </c>
      <c r="D67" s="13" t="s">
        <v>18</v>
      </c>
      <c r="E67" s="23">
        <f>SUM('[1]9'!G85)</f>
        <v>1</v>
      </c>
    </row>
    <row r="68" spans="1:5" ht="66" customHeight="1" x14ac:dyDescent="0.25">
      <c r="A68" s="10" t="s">
        <v>61</v>
      </c>
      <c r="B68" s="22" t="s">
        <v>57</v>
      </c>
      <c r="C68" s="12">
        <v>100</v>
      </c>
      <c r="D68" s="13"/>
      <c r="E68" s="23">
        <f>SUM(E69)</f>
        <v>6960</v>
      </c>
    </row>
    <row r="69" spans="1:5" x14ac:dyDescent="0.25">
      <c r="A69" s="10" t="s">
        <v>54</v>
      </c>
      <c r="B69" s="22" t="s">
        <v>57</v>
      </c>
      <c r="C69" s="12">
        <v>100</v>
      </c>
      <c r="D69" s="13" t="s">
        <v>55</v>
      </c>
      <c r="E69" s="23">
        <f>SUM('[1]9'!G185)</f>
        <v>6960</v>
      </c>
    </row>
    <row r="70" spans="1:5" ht="30" x14ac:dyDescent="0.25">
      <c r="A70" s="10" t="s">
        <v>53</v>
      </c>
      <c r="B70" s="22" t="s">
        <v>57</v>
      </c>
      <c r="C70" s="12">
        <v>200</v>
      </c>
      <c r="D70" s="13"/>
      <c r="E70" s="23">
        <f>SUM(E71)</f>
        <v>119.5</v>
      </c>
    </row>
    <row r="71" spans="1:5" ht="20.25" customHeight="1" x14ac:dyDescent="0.25">
      <c r="A71" s="10" t="s">
        <v>54</v>
      </c>
      <c r="B71" s="22" t="s">
        <v>57</v>
      </c>
      <c r="C71" s="12">
        <v>200</v>
      </c>
      <c r="D71" s="13" t="s">
        <v>55</v>
      </c>
      <c r="E71" s="23">
        <f>SUM('[1]9'!G189)</f>
        <v>119.5</v>
      </c>
    </row>
    <row r="72" spans="1:5" ht="45" x14ac:dyDescent="0.25">
      <c r="A72" s="16" t="s">
        <v>62</v>
      </c>
      <c r="B72" s="27" t="s">
        <v>63</v>
      </c>
      <c r="C72" s="12"/>
      <c r="D72" s="13"/>
      <c r="E72" s="23">
        <f>SUM(E73)</f>
        <v>224</v>
      </c>
    </row>
    <row r="73" spans="1:5" ht="30" x14ac:dyDescent="0.25">
      <c r="A73" s="48" t="s">
        <v>64</v>
      </c>
      <c r="B73" s="27" t="s">
        <v>65</v>
      </c>
      <c r="C73" s="12"/>
      <c r="D73" s="13"/>
      <c r="E73" s="23">
        <f>SUM(E74)</f>
        <v>224</v>
      </c>
    </row>
    <row r="74" spans="1:5" ht="30" x14ac:dyDescent="0.25">
      <c r="A74" s="49" t="s">
        <v>66</v>
      </c>
      <c r="B74" s="27" t="s">
        <v>67</v>
      </c>
      <c r="C74" s="12"/>
      <c r="D74" s="13"/>
      <c r="E74" s="23">
        <f>SUM(E75+E81+E83+E77+E79)</f>
        <v>224</v>
      </c>
    </row>
    <row r="75" spans="1:5" ht="30" x14ac:dyDescent="0.25">
      <c r="A75" s="16" t="s">
        <v>68</v>
      </c>
      <c r="B75" s="42" t="s">
        <v>67</v>
      </c>
      <c r="C75" s="42" t="s">
        <v>33</v>
      </c>
      <c r="D75" s="13"/>
      <c r="E75" s="23">
        <f>SUM(E76)</f>
        <v>64</v>
      </c>
    </row>
    <row r="76" spans="1:5" x14ac:dyDescent="0.25">
      <c r="A76" s="10" t="s">
        <v>46</v>
      </c>
      <c r="B76" s="42" t="s">
        <v>67</v>
      </c>
      <c r="C76" s="42" t="s">
        <v>33</v>
      </c>
      <c r="D76" s="13" t="s">
        <v>47</v>
      </c>
      <c r="E76" s="23">
        <f>SUM('[1]9'!G45)</f>
        <v>64</v>
      </c>
    </row>
    <row r="77" spans="1:5" ht="30" x14ac:dyDescent="0.25">
      <c r="A77" s="16" t="s">
        <v>68</v>
      </c>
      <c r="B77" s="42" t="s">
        <v>67</v>
      </c>
      <c r="C77" s="56">
        <v>200</v>
      </c>
      <c r="D77" s="13"/>
      <c r="E77" s="23">
        <f>SUM(E78)</f>
        <v>20</v>
      </c>
    </row>
    <row r="78" spans="1:5" ht="30" x14ac:dyDescent="0.25">
      <c r="A78" s="28" t="s">
        <v>17</v>
      </c>
      <c r="B78" s="42" t="s">
        <v>67</v>
      </c>
      <c r="C78" s="56">
        <v>200</v>
      </c>
      <c r="D78" s="13" t="s">
        <v>18</v>
      </c>
      <c r="E78" s="23">
        <f>SUM('[1]9'!G71)</f>
        <v>20</v>
      </c>
    </row>
    <row r="79" spans="1:5" ht="30" x14ac:dyDescent="0.25">
      <c r="A79" s="19" t="s">
        <v>16</v>
      </c>
      <c r="B79" s="42" t="s">
        <v>67</v>
      </c>
      <c r="C79" s="56">
        <v>600</v>
      </c>
      <c r="D79" s="13"/>
      <c r="E79" s="23">
        <f>SUM(E80)</f>
        <v>10</v>
      </c>
    </row>
    <row r="80" spans="1:5" ht="30" x14ac:dyDescent="0.25">
      <c r="A80" s="28" t="s">
        <v>17</v>
      </c>
      <c r="B80" s="42" t="s">
        <v>67</v>
      </c>
      <c r="C80" s="56">
        <v>600</v>
      </c>
      <c r="D80" s="13" t="s">
        <v>18</v>
      </c>
      <c r="E80" s="23">
        <f>SUM('[1]9'!G74)</f>
        <v>10</v>
      </c>
    </row>
    <row r="81" spans="1:5" ht="30" x14ac:dyDescent="0.25">
      <c r="A81" s="19" t="s">
        <v>16</v>
      </c>
      <c r="B81" s="27" t="s">
        <v>67</v>
      </c>
      <c r="C81" s="12">
        <v>600</v>
      </c>
      <c r="D81" s="13"/>
      <c r="E81" s="23">
        <f>SUM('[2]9'!G109)</f>
        <v>30</v>
      </c>
    </row>
    <row r="82" spans="1:5" x14ac:dyDescent="0.25">
      <c r="A82" s="10" t="s">
        <v>19</v>
      </c>
      <c r="B82" s="27" t="s">
        <v>67</v>
      </c>
      <c r="C82" s="12">
        <v>600</v>
      </c>
      <c r="D82" s="13" t="s">
        <v>20</v>
      </c>
      <c r="E82" s="23">
        <f>SUM('[1]9'!G119)</f>
        <v>30</v>
      </c>
    </row>
    <row r="83" spans="1:5" ht="30" x14ac:dyDescent="0.25">
      <c r="A83" s="16" t="s">
        <v>68</v>
      </c>
      <c r="B83" s="42" t="s">
        <v>67</v>
      </c>
      <c r="C83" s="42" t="s">
        <v>33</v>
      </c>
      <c r="D83" s="13"/>
      <c r="E83" s="23">
        <f>SUM(E84)</f>
        <v>100</v>
      </c>
    </row>
    <row r="84" spans="1:5" x14ac:dyDescent="0.25">
      <c r="A84" s="10" t="s">
        <v>19</v>
      </c>
      <c r="B84" s="42" t="s">
        <v>67</v>
      </c>
      <c r="C84" s="42" t="s">
        <v>33</v>
      </c>
      <c r="D84" s="13" t="s">
        <v>20</v>
      </c>
      <c r="E84" s="23">
        <f>SUM('[1]9'!G145)</f>
        <v>100</v>
      </c>
    </row>
    <row r="85" spans="1:5" ht="30" x14ac:dyDescent="0.25">
      <c r="A85" s="28" t="s">
        <v>69</v>
      </c>
      <c r="B85" s="17" t="s">
        <v>70</v>
      </c>
      <c r="C85" s="12"/>
      <c r="D85" s="13"/>
      <c r="E85" s="29">
        <f>E86+E101+E132+E144+E155+E175</f>
        <v>288754</v>
      </c>
    </row>
    <row r="86" spans="1:5" ht="30" x14ac:dyDescent="0.25">
      <c r="A86" s="28" t="s">
        <v>71</v>
      </c>
      <c r="B86" s="17" t="s">
        <v>72</v>
      </c>
      <c r="C86" s="12"/>
      <c r="D86" s="13"/>
      <c r="E86" s="23">
        <f>E87+E96</f>
        <v>68141.8</v>
      </c>
    </row>
    <row r="87" spans="1:5" ht="45" x14ac:dyDescent="0.25">
      <c r="A87" s="14" t="s">
        <v>73</v>
      </c>
      <c r="B87" s="17" t="s">
        <v>74</v>
      </c>
      <c r="C87" s="25"/>
      <c r="D87" s="24"/>
      <c r="E87" s="23">
        <f>E88+E90+E92+E94</f>
        <v>10239.800000000001</v>
      </c>
    </row>
    <row r="88" spans="1:5" ht="75" x14ac:dyDescent="0.25">
      <c r="A88" s="16" t="s">
        <v>30</v>
      </c>
      <c r="B88" s="21" t="s">
        <v>75</v>
      </c>
      <c r="C88" s="12">
        <v>100</v>
      </c>
      <c r="D88" s="13"/>
      <c r="E88" s="23">
        <f>E89</f>
        <v>28.3</v>
      </c>
    </row>
    <row r="89" spans="1:5" x14ac:dyDescent="0.25">
      <c r="A89" s="28" t="s">
        <v>76</v>
      </c>
      <c r="B89" s="21" t="s">
        <v>75</v>
      </c>
      <c r="C89" s="12">
        <v>100</v>
      </c>
      <c r="D89" s="13" t="s">
        <v>77</v>
      </c>
      <c r="E89" s="23">
        <f>SUM('[1]9'!G226)</f>
        <v>28.3</v>
      </c>
    </row>
    <row r="90" spans="1:5" ht="30" x14ac:dyDescent="0.25">
      <c r="A90" s="16" t="s">
        <v>53</v>
      </c>
      <c r="B90" s="21" t="s">
        <v>75</v>
      </c>
      <c r="C90" s="12">
        <v>200</v>
      </c>
      <c r="D90" s="13"/>
      <c r="E90" s="23">
        <f>E91</f>
        <v>9984.5000000000018</v>
      </c>
    </row>
    <row r="91" spans="1:5" x14ac:dyDescent="0.25">
      <c r="A91" s="28" t="s">
        <v>76</v>
      </c>
      <c r="B91" s="21" t="s">
        <v>75</v>
      </c>
      <c r="C91" s="25">
        <v>200</v>
      </c>
      <c r="D91" s="24" t="s">
        <v>77</v>
      </c>
      <c r="E91" s="23">
        <f>SUM('[1]9'!G229)</f>
        <v>9984.5000000000018</v>
      </c>
    </row>
    <row r="92" spans="1:5" ht="30" x14ac:dyDescent="0.25">
      <c r="A92" s="16" t="s">
        <v>53</v>
      </c>
      <c r="B92" s="21" t="s">
        <v>75</v>
      </c>
      <c r="C92" s="25">
        <v>200</v>
      </c>
      <c r="D92" s="24"/>
      <c r="E92" s="23">
        <f>E93</f>
        <v>40</v>
      </c>
    </row>
    <row r="93" spans="1:5" ht="30" x14ac:dyDescent="0.25">
      <c r="A93" s="10" t="s">
        <v>17</v>
      </c>
      <c r="B93" s="21" t="s">
        <v>75</v>
      </c>
      <c r="C93" s="25">
        <v>200</v>
      </c>
      <c r="D93" s="24" t="s">
        <v>18</v>
      </c>
      <c r="E93" s="23">
        <f>SUM('[1]9'!G345)</f>
        <v>40</v>
      </c>
    </row>
    <row r="94" spans="1:5" x14ac:dyDescent="0.25">
      <c r="A94" s="16" t="s">
        <v>34</v>
      </c>
      <c r="B94" s="21" t="s">
        <v>75</v>
      </c>
      <c r="C94" s="25">
        <v>800</v>
      </c>
      <c r="D94" s="13"/>
      <c r="E94" s="23">
        <f>E95</f>
        <v>187</v>
      </c>
    </row>
    <row r="95" spans="1:5" x14ac:dyDescent="0.25">
      <c r="A95" s="28" t="s">
        <v>76</v>
      </c>
      <c r="B95" s="21" t="s">
        <v>75</v>
      </c>
      <c r="C95" s="25">
        <v>800</v>
      </c>
      <c r="D95" s="13" t="s">
        <v>77</v>
      </c>
      <c r="E95" s="23">
        <f>SUM('[1]9'!G234)</f>
        <v>187</v>
      </c>
    </row>
    <row r="96" spans="1:5" ht="60" x14ac:dyDescent="0.25">
      <c r="A96" s="30" t="s">
        <v>78</v>
      </c>
      <c r="B96" s="17" t="s">
        <v>79</v>
      </c>
      <c r="C96" s="12"/>
      <c r="D96" s="13"/>
      <c r="E96" s="23">
        <f>E97+E99</f>
        <v>57902</v>
      </c>
    </row>
    <row r="97" spans="1:5" ht="75" x14ac:dyDescent="0.25">
      <c r="A97" s="10" t="s">
        <v>30</v>
      </c>
      <c r="B97" s="17" t="s">
        <v>79</v>
      </c>
      <c r="C97" s="12">
        <v>100</v>
      </c>
      <c r="D97" s="13"/>
      <c r="E97" s="23">
        <f>E98</f>
        <v>57492</v>
      </c>
    </row>
    <row r="98" spans="1:5" x14ac:dyDescent="0.25">
      <c r="A98" s="28" t="s">
        <v>76</v>
      </c>
      <c r="B98" s="17" t="s">
        <v>79</v>
      </c>
      <c r="C98" s="12" t="s">
        <v>31</v>
      </c>
      <c r="D98" s="13" t="s">
        <v>77</v>
      </c>
      <c r="E98" s="23">
        <f>SUM('[1]9'!G240)</f>
        <v>57492</v>
      </c>
    </row>
    <row r="99" spans="1:5" ht="30" x14ac:dyDescent="0.25">
      <c r="A99" s="10" t="s">
        <v>53</v>
      </c>
      <c r="B99" s="17" t="s">
        <v>79</v>
      </c>
      <c r="C99" s="25">
        <v>200</v>
      </c>
      <c r="D99" s="13"/>
      <c r="E99" s="23">
        <f>E100</f>
        <v>410</v>
      </c>
    </row>
    <row r="100" spans="1:5" x14ac:dyDescent="0.25">
      <c r="A100" s="28" t="s">
        <v>76</v>
      </c>
      <c r="B100" s="17" t="s">
        <v>79</v>
      </c>
      <c r="C100" s="12" t="s">
        <v>33</v>
      </c>
      <c r="D100" s="13" t="s">
        <v>77</v>
      </c>
      <c r="E100" s="23">
        <f>SUM('[1]9'!G244)</f>
        <v>410</v>
      </c>
    </row>
    <row r="101" spans="1:5" ht="30" x14ac:dyDescent="0.25">
      <c r="A101" s="28" t="s">
        <v>80</v>
      </c>
      <c r="B101" s="17" t="s">
        <v>81</v>
      </c>
      <c r="C101" s="12"/>
      <c r="D101" s="13"/>
      <c r="E101" s="23">
        <f>E102</f>
        <v>203053.1</v>
      </c>
    </row>
    <row r="102" spans="1:5" ht="45" x14ac:dyDescent="0.25">
      <c r="A102" s="14" t="s">
        <v>82</v>
      </c>
      <c r="B102" s="17" t="s">
        <v>83</v>
      </c>
      <c r="C102" s="25"/>
      <c r="D102" s="24"/>
      <c r="E102" s="23">
        <f>E103+E105+E107+E109+E111+E113+E115+E118+E121+E123+E129+E126</f>
        <v>203053.1</v>
      </c>
    </row>
    <row r="103" spans="1:5" ht="30" x14ac:dyDescent="0.25">
      <c r="A103" s="28" t="s">
        <v>84</v>
      </c>
      <c r="B103" s="11" t="s">
        <v>85</v>
      </c>
      <c r="C103" s="12">
        <v>600</v>
      </c>
      <c r="D103" s="13"/>
      <c r="E103" s="23">
        <f>E104</f>
        <v>10842.3</v>
      </c>
    </row>
    <row r="104" spans="1:5" x14ac:dyDescent="0.25">
      <c r="A104" s="10" t="s">
        <v>86</v>
      </c>
      <c r="B104" s="11" t="s">
        <v>85</v>
      </c>
      <c r="C104" s="12">
        <v>600</v>
      </c>
      <c r="D104" s="13" t="s">
        <v>87</v>
      </c>
      <c r="E104" s="23">
        <f>SUM('[1]9'!G252)</f>
        <v>10842.3</v>
      </c>
    </row>
    <row r="105" spans="1:5" ht="105" x14ac:dyDescent="0.25">
      <c r="A105" s="10" t="s">
        <v>88</v>
      </c>
      <c r="B105" s="11" t="s">
        <v>89</v>
      </c>
      <c r="C105" s="12">
        <v>600</v>
      </c>
      <c r="D105" s="13"/>
      <c r="E105" s="23">
        <f>SUM(E106)</f>
        <v>2104.1</v>
      </c>
    </row>
    <row r="106" spans="1:5" x14ac:dyDescent="0.25">
      <c r="A106" s="10" t="s">
        <v>86</v>
      </c>
      <c r="B106" s="11" t="s">
        <v>89</v>
      </c>
      <c r="C106" s="12">
        <v>600</v>
      </c>
      <c r="D106" s="13" t="s">
        <v>87</v>
      </c>
      <c r="E106" s="23">
        <f>SUM('[1]9'!G264)</f>
        <v>2104.1</v>
      </c>
    </row>
    <row r="107" spans="1:5" ht="90" x14ac:dyDescent="0.25">
      <c r="A107" s="10" t="s">
        <v>90</v>
      </c>
      <c r="B107" s="11" t="s">
        <v>89</v>
      </c>
      <c r="C107" s="12">
        <v>600</v>
      </c>
      <c r="D107" s="13"/>
      <c r="E107" s="23">
        <f>SUM(E108)</f>
        <v>110.8</v>
      </c>
    </row>
    <row r="108" spans="1:5" x14ac:dyDescent="0.25">
      <c r="A108" s="10" t="s">
        <v>86</v>
      </c>
      <c r="B108" s="11" t="s">
        <v>89</v>
      </c>
      <c r="C108" s="12">
        <v>600</v>
      </c>
      <c r="D108" s="13" t="s">
        <v>87</v>
      </c>
      <c r="E108" s="23">
        <f>SUM('[1]9'!G268)</f>
        <v>110.8</v>
      </c>
    </row>
    <row r="109" spans="1:5" ht="45" x14ac:dyDescent="0.25">
      <c r="A109" s="10" t="s">
        <v>91</v>
      </c>
      <c r="B109" s="11" t="s">
        <v>92</v>
      </c>
      <c r="C109" s="12">
        <v>600</v>
      </c>
      <c r="D109" s="13"/>
      <c r="E109" s="23">
        <f>SUM(E110)</f>
        <v>297.60000000000002</v>
      </c>
    </row>
    <row r="110" spans="1:5" x14ac:dyDescent="0.25">
      <c r="A110" s="10" t="s">
        <v>86</v>
      </c>
      <c r="B110" s="11" t="s">
        <v>92</v>
      </c>
      <c r="C110" s="12">
        <v>600</v>
      </c>
      <c r="D110" s="13" t="s">
        <v>87</v>
      </c>
      <c r="E110" s="23">
        <f>SUM('[1]9'!G272)</f>
        <v>297.60000000000002</v>
      </c>
    </row>
    <row r="111" spans="1:5" ht="60" x14ac:dyDescent="0.25">
      <c r="A111" s="16" t="s">
        <v>309</v>
      </c>
      <c r="B111" s="51" t="s">
        <v>310</v>
      </c>
      <c r="C111" s="12">
        <v>600</v>
      </c>
      <c r="D111" s="13"/>
      <c r="E111" s="23">
        <f>E112</f>
        <v>8145.8</v>
      </c>
    </row>
    <row r="112" spans="1:5" x14ac:dyDescent="0.25">
      <c r="A112" s="10" t="s">
        <v>86</v>
      </c>
      <c r="B112" s="51" t="s">
        <v>310</v>
      </c>
      <c r="C112" s="12">
        <v>600</v>
      </c>
      <c r="D112" s="13" t="s">
        <v>87</v>
      </c>
      <c r="E112" s="23">
        <f>SUM('[1]9'!G276)</f>
        <v>8145.8</v>
      </c>
    </row>
    <row r="113" spans="1:5" ht="45" x14ac:dyDescent="0.25">
      <c r="A113" s="10" t="s">
        <v>93</v>
      </c>
      <c r="B113" s="11" t="s">
        <v>94</v>
      </c>
      <c r="C113" s="12">
        <v>600</v>
      </c>
      <c r="D113" s="13"/>
      <c r="E113" s="23">
        <f>SUM(E114)</f>
        <v>1076.2</v>
      </c>
    </row>
    <row r="114" spans="1:5" x14ac:dyDescent="0.25">
      <c r="A114" s="10" t="s">
        <v>86</v>
      </c>
      <c r="B114" s="11" t="s">
        <v>94</v>
      </c>
      <c r="C114" s="12">
        <v>600</v>
      </c>
      <c r="D114" s="13" t="s">
        <v>87</v>
      </c>
      <c r="E114" s="23">
        <f>SUM('[1]9'!G280+'[1]9'!G284)</f>
        <v>1076.2</v>
      </c>
    </row>
    <row r="115" spans="1:5" ht="75" x14ac:dyDescent="0.25">
      <c r="A115" s="31" t="s">
        <v>95</v>
      </c>
      <c r="B115" s="52" t="s">
        <v>96</v>
      </c>
      <c r="C115" s="12"/>
      <c r="D115" s="13"/>
      <c r="E115" s="23">
        <f>SUM(E116)</f>
        <v>833.3</v>
      </c>
    </row>
    <row r="116" spans="1:5" ht="30" x14ac:dyDescent="0.25">
      <c r="A116" s="28" t="s">
        <v>97</v>
      </c>
      <c r="B116" s="52" t="s">
        <v>96</v>
      </c>
      <c r="C116" s="12">
        <v>600</v>
      </c>
      <c r="D116" s="13"/>
      <c r="E116" s="23">
        <f>SUM(E117)</f>
        <v>833.3</v>
      </c>
    </row>
    <row r="117" spans="1:5" x14ac:dyDescent="0.25">
      <c r="A117" s="10" t="s">
        <v>86</v>
      </c>
      <c r="B117" s="52" t="s">
        <v>96</v>
      </c>
      <c r="C117" s="12">
        <v>600</v>
      </c>
      <c r="D117" s="13" t="s">
        <v>87</v>
      </c>
      <c r="E117" s="23">
        <f>SUM('[1]9'!G288)</f>
        <v>833.3</v>
      </c>
    </row>
    <row r="118" spans="1:5" ht="75" x14ac:dyDescent="0.25">
      <c r="A118" s="31" t="s">
        <v>98</v>
      </c>
      <c r="B118" s="52" t="s">
        <v>96</v>
      </c>
      <c r="C118" s="12"/>
      <c r="D118" s="13"/>
      <c r="E118" s="23">
        <f>SUM(E119)</f>
        <v>43.9</v>
      </c>
    </row>
    <row r="119" spans="1:5" ht="30.75" customHeight="1" x14ac:dyDescent="0.25">
      <c r="A119" s="28" t="s">
        <v>97</v>
      </c>
      <c r="B119" s="52" t="s">
        <v>96</v>
      </c>
      <c r="C119" s="12">
        <v>600</v>
      </c>
      <c r="D119" s="13"/>
      <c r="E119" s="23">
        <f>SUM(E120)</f>
        <v>43.9</v>
      </c>
    </row>
    <row r="120" spans="1:5" x14ac:dyDescent="0.25">
      <c r="A120" s="10" t="s">
        <v>86</v>
      </c>
      <c r="B120" s="52" t="s">
        <v>96</v>
      </c>
      <c r="C120" s="12">
        <v>600</v>
      </c>
      <c r="D120" s="13" t="s">
        <v>87</v>
      </c>
      <c r="E120" s="23">
        <f>SUM('[1]9'!G292)</f>
        <v>43.9</v>
      </c>
    </row>
    <row r="121" spans="1:5" ht="30" x14ac:dyDescent="0.25">
      <c r="A121" s="28" t="s">
        <v>97</v>
      </c>
      <c r="B121" s="54" t="s">
        <v>85</v>
      </c>
      <c r="C121" s="12">
        <v>600</v>
      </c>
      <c r="D121" s="13"/>
      <c r="E121" s="23">
        <f>E122</f>
        <v>40</v>
      </c>
    </row>
    <row r="122" spans="1:5" ht="30" x14ac:dyDescent="0.25">
      <c r="A122" s="10" t="s">
        <v>17</v>
      </c>
      <c r="B122" s="54" t="s">
        <v>85</v>
      </c>
      <c r="C122" s="12">
        <v>600</v>
      </c>
      <c r="D122" s="13" t="s">
        <v>18</v>
      </c>
      <c r="E122" s="23">
        <f>SUM('[1]9'!G350)</f>
        <v>40</v>
      </c>
    </row>
    <row r="123" spans="1:5" ht="105" x14ac:dyDescent="0.25">
      <c r="A123" s="32" t="s">
        <v>99</v>
      </c>
      <c r="B123" s="19" t="s">
        <v>100</v>
      </c>
      <c r="C123" s="12"/>
      <c r="D123" s="13"/>
      <c r="E123" s="23">
        <f>E124</f>
        <v>159415.70000000001</v>
      </c>
    </row>
    <row r="124" spans="1:5" ht="30" x14ac:dyDescent="0.25">
      <c r="A124" s="28" t="s">
        <v>84</v>
      </c>
      <c r="B124" s="54" t="s">
        <v>100</v>
      </c>
      <c r="C124" s="12">
        <v>600</v>
      </c>
      <c r="D124" s="13"/>
      <c r="E124" s="23">
        <f>E125</f>
        <v>159415.70000000001</v>
      </c>
    </row>
    <row r="125" spans="1:5" x14ac:dyDescent="0.25">
      <c r="A125" s="10" t="s">
        <v>86</v>
      </c>
      <c r="B125" s="54" t="s">
        <v>100</v>
      </c>
      <c r="C125" s="12">
        <v>600</v>
      </c>
      <c r="D125" s="13" t="s">
        <v>87</v>
      </c>
      <c r="E125" s="23">
        <f>SUM('[1]9'!G260)</f>
        <v>159415.70000000001</v>
      </c>
    </row>
    <row r="126" spans="1:5" ht="54" customHeight="1" x14ac:dyDescent="0.25">
      <c r="A126" s="16" t="s">
        <v>330</v>
      </c>
      <c r="B126" s="22" t="s">
        <v>331</v>
      </c>
      <c r="C126" s="12"/>
      <c r="D126" s="13"/>
      <c r="E126" s="23">
        <f>SUM(E127)</f>
        <v>13358.5</v>
      </c>
    </row>
    <row r="127" spans="1:5" ht="30" x14ac:dyDescent="0.25">
      <c r="A127" s="28" t="s">
        <v>97</v>
      </c>
      <c r="B127" s="22" t="s">
        <v>331</v>
      </c>
      <c r="C127" s="12">
        <v>600</v>
      </c>
      <c r="D127" s="13"/>
      <c r="E127" s="23">
        <f>SUM(E128)</f>
        <v>13358.5</v>
      </c>
    </row>
    <row r="128" spans="1:5" x14ac:dyDescent="0.25">
      <c r="A128" s="10" t="s">
        <v>86</v>
      </c>
      <c r="B128" s="22" t="s">
        <v>331</v>
      </c>
      <c r="C128" s="12">
        <v>600</v>
      </c>
      <c r="D128" s="13" t="s">
        <v>87</v>
      </c>
      <c r="E128" s="23">
        <f>SUM('[1]9'!G256)</f>
        <v>13358.5</v>
      </c>
    </row>
    <row r="129" spans="1:5" ht="60" x14ac:dyDescent="0.25">
      <c r="A129" s="28" t="s">
        <v>101</v>
      </c>
      <c r="B129" s="64">
        <v>4320173050</v>
      </c>
      <c r="C129" s="12"/>
      <c r="D129" s="13"/>
      <c r="E129" s="23">
        <f>E130</f>
        <v>6784.9</v>
      </c>
    </row>
    <row r="130" spans="1:5" ht="45" x14ac:dyDescent="0.25">
      <c r="A130" s="28" t="s">
        <v>102</v>
      </c>
      <c r="B130" s="64">
        <v>4320173050</v>
      </c>
      <c r="C130" s="12">
        <v>600</v>
      </c>
      <c r="D130" s="13"/>
      <c r="E130" s="23">
        <f>E131</f>
        <v>6784.9</v>
      </c>
    </row>
    <row r="131" spans="1:5" x14ac:dyDescent="0.25">
      <c r="A131" s="10" t="s">
        <v>103</v>
      </c>
      <c r="B131" s="64">
        <v>4320173050</v>
      </c>
      <c r="C131" s="12">
        <v>600</v>
      </c>
      <c r="D131" s="13" t="s">
        <v>104</v>
      </c>
      <c r="E131" s="23">
        <f>SUM('[1]9'!G472)</f>
        <v>6784.9</v>
      </c>
    </row>
    <row r="132" spans="1:5" ht="30" x14ac:dyDescent="0.25">
      <c r="A132" s="28" t="s">
        <v>105</v>
      </c>
      <c r="B132" s="17" t="s">
        <v>106</v>
      </c>
      <c r="C132" s="24"/>
      <c r="D132" s="13"/>
      <c r="E132" s="23">
        <f>E133</f>
        <v>11187.5</v>
      </c>
    </row>
    <row r="133" spans="1:5" ht="30" x14ac:dyDescent="0.25">
      <c r="A133" s="14" t="s">
        <v>107</v>
      </c>
      <c r="B133" s="17" t="s">
        <v>108</v>
      </c>
      <c r="C133" s="24"/>
      <c r="D133" s="13"/>
      <c r="E133" s="23">
        <f>E134+E136+E139+E142</f>
        <v>11187.5</v>
      </c>
    </row>
    <row r="134" spans="1:5" ht="30" x14ac:dyDescent="0.25">
      <c r="A134" s="28" t="s">
        <v>84</v>
      </c>
      <c r="B134" s="21" t="s">
        <v>109</v>
      </c>
      <c r="C134" s="12">
        <v>600</v>
      </c>
      <c r="D134" s="13"/>
      <c r="E134" s="23">
        <f>E135</f>
        <v>2584</v>
      </c>
    </row>
    <row r="135" spans="1:5" x14ac:dyDescent="0.25">
      <c r="A135" s="10" t="s">
        <v>46</v>
      </c>
      <c r="B135" s="21" t="s">
        <v>109</v>
      </c>
      <c r="C135" s="12">
        <v>600</v>
      </c>
      <c r="D135" s="13" t="s">
        <v>47</v>
      </c>
      <c r="E135" s="23">
        <f>SUM('[1]9'!G324)</f>
        <v>2584</v>
      </c>
    </row>
    <row r="136" spans="1:5" ht="45" x14ac:dyDescent="0.25">
      <c r="A136" s="14" t="s">
        <v>323</v>
      </c>
      <c r="B136" s="55">
        <v>4330142400</v>
      </c>
      <c r="C136" s="42"/>
      <c r="D136" s="13"/>
      <c r="E136" s="23">
        <f>E137</f>
        <v>8495</v>
      </c>
    </row>
    <row r="137" spans="1:5" ht="30" x14ac:dyDescent="0.25">
      <c r="A137" s="28" t="s">
        <v>84</v>
      </c>
      <c r="B137" s="55">
        <v>4330142400</v>
      </c>
      <c r="C137" s="42" t="s">
        <v>121</v>
      </c>
      <c r="D137" s="13"/>
      <c r="E137" s="23">
        <f>E138</f>
        <v>8495</v>
      </c>
    </row>
    <row r="138" spans="1:5" x14ac:dyDescent="0.25">
      <c r="A138" s="10" t="s">
        <v>46</v>
      </c>
      <c r="B138" s="55">
        <v>4330142400</v>
      </c>
      <c r="C138" s="12">
        <v>600</v>
      </c>
      <c r="D138" s="13" t="s">
        <v>47</v>
      </c>
      <c r="E138" s="23">
        <f>SUM('[1]9'!G328)</f>
        <v>8495</v>
      </c>
    </row>
    <row r="139" spans="1:5" ht="30" x14ac:dyDescent="0.25">
      <c r="A139" s="10" t="s">
        <v>110</v>
      </c>
      <c r="B139" s="21" t="s">
        <v>111</v>
      </c>
      <c r="C139" s="12"/>
      <c r="D139" s="13"/>
      <c r="E139" s="23">
        <f>E140</f>
        <v>100</v>
      </c>
    </row>
    <row r="140" spans="1:5" ht="30" x14ac:dyDescent="0.25">
      <c r="A140" s="28" t="s">
        <v>84</v>
      </c>
      <c r="B140" s="21" t="s">
        <v>111</v>
      </c>
      <c r="C140" s="12">
        <v>600</v>
      </c>
      <c r="D140" s="13"/>
      <c r="E140" s="23">
        <f>E141</f>
        <v>100</v>
      </c>
    </row>
    <row r="141" spans="1:5" x14ac:dyDescent="0.25">
      <c r="A141" s="10" t="s">
        <v>46</v>
      </c>
      <c r="B141" s="21" t="s">
        <v>111</v>
      </c>
      <c r="C141" s="12">
        <v>600</v>
      </c>
      <c r="D141" s="13" t="s">
        <v>47</v>
      </c>
      <c r="E141" s="23">
        <f>SUM('[1]9'!G332)</f>
        <v>100</v>
      </c>
    </row>
    <row r="142" spans="1:5" ht="30" x14ac:dyDescent="0.25">
      <c r="A142" s="28" t="s">
        <v>97</v>
      </c>
      <c r="B142" s="21" t="s">
        <v>109</v>
      </c>
      <c r="C142" s="12">
        <v>600</v>
      </c>
      <c r="D142" s="13"/>
      <c r="E142" s="23">
        <f>E143</f>
        <v>8.5</v>
      </c>
    </row>
    <row r="143" spans="1:5" ht="30" x14ac:dyDescent="0.25">
      <c r="A143" s="10" t="s">
        <v>17</v>
      </c>
      <c r="B143" s="21" t="s">
        <v>109</v>
      </c>
      <c r="C143" s="12">
        <v>600</v>
      </c>
      <c r="D143" s="13" t="s">
        <v>18</v>
      </c>
      <c r="E143" s="23">
        <f>SUM('[1]9'!G354)</f>
        <v>8.5</v>
      </c>
    </row>
    <row r="144" spans="1:5" ht="45" x14ac:dyDescent="0.25">
      <c r="A144" s="28" t="s">
        <v>112</v>
      </c>
      <c r="B144" s="17" t="s">
        <v>113</v>
      </c>
      <c r="C144" s="12"/>
      <c r="D144" s="13"/>
      <c r="E144" s="23">
        <f>E145</f>
        <v>593.5</v>
      </c>
    </row>
    <row r="145" spans="1:5" ht="75" x14ac:dyDescent="0.25">
      <c r="A145" s="14" t="s">
        <v>114</v>
      </c>
      <c r="B145" s="17" t="s">
        <v>113</v>
      </c>
      <c r="C145" s="12"/>
      <c r="D145" s="13"/>
      <c r="E145" s="23">
        <f>E146+E149+E152</f>
        <v>593.5</v>
      </c>
    </row>
    <row r="146" spans="1:5" ht="120" x14ac:dyDescent="0.25">
      <c r="A146" s="33" t="s">
        <v>115</v>
      </c>
      <c r="B146" s="17" t="s">
        <v>116</v>
      </c>
      <c r="C146" s="24"/>
      <c r="D146" s="24"/>
      <c r="E146" s="59">
        <f>E147</f>
        <v>544.5</v>
      </c>
    </row>
    <row r="147" spans="1:5" ht="30" x14ac:dyDescent="0.25">
      <c r="A147" s="19" t="s">
        <v>16</v>
      </c>
      <c r="B147" s="17" t="s">
        <v>116</v>
      </c>
      <c r="C147" s="12">
        <v>600</v>
      </c>
      <c r="D147" s="13"/>
      <c r="E147" s="23">
        <f>E148</f>
        <v>544.5</v>
      </c>
    </row>
    <row r="148" spans="1:5" x14ac:dyDescent="0.25">
      <c r="A148" s="28" t="s">
        <v>117</v>
      </c>
      <c r="B148" s="17" t="s">
        <v>116</v>
      </c>
      <c r="C148" s="12">
        <v>600</v>
      </c>
      <c r="D148" s="13" t="s">
        <v>118</v>
      </c>
      <c r="E148" s="23">
        <f>SUM('[1]9'!G379)</f>
        <v>544.5</v>
      </c>
    </row>
    <row r="149" spans="1:5" ht="120" x14ac:dyDescent="0.25">
      <c r="A149" s="33" t="s">
        <v>119</v>
      </c>
      <c r="B149" s="17" t="s">
        <v>116</v>
      </c>
      <c r="C149" s="12"/>
      <c r="D149" s="13"/>
      <c r="E149" s="23">
        <f>E150</f>
        <v>28.8</v>
      </c>
    </row>
    <row r="150" spans="1:5" ht="45" x14ac:dyDescent="0.25">
      <c r="A150" s="28" t="s">
        <v>120</v>
      </c>
      <c r="B150" s="17" t="s">
        <v>116</v>
      </c>
      <c r="C150" s="24" t="s">
        <v>121</v>
      </c>
      <c r="D150" s="24"/>
      <c r="E150" s="23">
        <f>E151</f>
        <v>28.8</v>
      </c>
    </row>
    <row r="151" spans="1:5" x14ac:dyDescent="0.25">
      <c r="A151" s="28" t="s">
        <v>117</v>
      </c>
      <c r="B151" s="17" t="s">
        <v>116</v>
      </c>
      <c r="C151" s="12">
        <v>600</v>
      </c>
      <c r="D151" s="13" t="s">
        <v>118</v>
      </c>
      <c r="E151" s="23">
        <f>SUM('[1]9'!G383)</f>
        <v>28.8</v>
      </c>
    </row>
    <row r="152" spans="1:5" ht="45" x14ac:dyDescent="0.25">
      <c r="A152" s="14" t="s">
        <v>122</v>
      </c>
      <c r="B152" s="36">
        <v>4340143610</v>
      </c>
      <c r="C152" s="12"/>
      <c r="D152" s="13"/>
      <c r="E152" s="23">
        <f>E153</f>
        <v>20.2</v>
      </c>
    </row>
    <row r="153" spans="1:5" ht="45" x14ac:dyDescent="0.25">
      <c r="A153" s="28" t="s">
        <v>120</v>
      </c>
      <c r="B153" s="36">
        <v>4340143610</v>
      </c>
      <c r="C153" s="12">
        <v>600</v>
      </c>
      <c r="D153" s="13"/>
      <c r="E153" s="23">
        <f>E154</f>
        <v>20.2</v>
      </c>
    </row>
    <row r="154" spans="1:5" x14ac:dyDescent="0.25">
      <c r="A154" s="28" t="s">
        <v>117</v>
      </c>
      <c r="B154" s="36">
        <v>4340143610</v>
      </c>
      <c r="C154" s="12">
        <v>600</v>
      </c>
      <c r="D154" s="13" t="s">
        <v>118</v>
      </c>
      <c r="E154" s="23">
        <f>SUM('[1]9'!G387)</f>
        <v>20.2</v>
      </c>
    </row>
    <row r="155" spans="1:5" ht="40.5" customHeight="1" x14ac:dyDescent="0.25">
      <c r="A155" s="28" t="s">
        <v>123</v>
      </c>
      <c r="B155" s="17" t="s">
        <v>124</v>
      </c>
      <c r="C155" s="12"/>
      <c r="D155" s="13"/>
      <c r="E155" s="23">
        <f>E156+E165+E168</f>
        <v>4853.1000000000004</v>
      </c>
    </row>
    <row r="156" spans="1:5" ht="30" x14ac:dyDescent="0.25">
      <c r="A156" s="14" t="s">
        <v>125</v>
      </c>
      <c r="B156" s="17" t="s">
        <v>126</v>
      </c>
      <c r="C156" s="12"/>
      <c r="D156" s="13"/>
      <c r="E156" s="23">
        <f>E157+E159+E161+E163</f>
        <v>2632.4</v>
      </c>
    </row>
    <row r="157" spans="1:5" ht="75" x14ac:dyDescent="0.25">
      <c r="A157" s="16" t="s">
        <v>30</v>
      </c>
      <c r="B157" s="21" t="s">
        <v>126</v>
      </c>
      <c r="C157" s="12">
        <v>100</v>
      </c>
      <c r="D157" s="13"/>
      <c r="E157" s="23">
        <f>E158</f>
        <v>2486</v>
      </c>
    </row>
    <row r="158" spans="1:5" ht="19.5" customHeight="1" x14ac:dyDescent="0.25">
      <c r="A158" s="10" t="s">
        <v>127</v>
      </c>
      <c r="B158" s="21" t="s">
        <v>126</v>
      </c>
      <c r="C158" s="12">
        <v>100</v>
      </c>
      <c r="D158" s="13" t="s">
        <v>128</v>
      </c>
      <c r="E158" s="23">
        <f>SUM('[1]9'!G394)</f>
        <v>2486</v>
      </c>
    </row>
    <row r="159" spans="1:5" ht="30" x14ac:dyDescent="0.25">
      <c r="A159" s="10" t="s">
        <v>53</v>
      </c>
      <c r="B159" s="21" t="s">
        <v>126</v>
      </c>
      <c r="C159" s="12" t="s">
        <v>33</v>
      </c>
      <c r="D159" s="13"/>
      <c r="E159" s="23">
        <f>E160</f>
        <v>136.80000000000001</v>
      </c>
    </row>
    <row r="160" spans="1:5" x14ac:dyDescent="0.25">
      <c r="A160" s="10" t="s">
        <v>127</v>
      </c>
      <c r="B160" s="21" t="s">
        <v>126</v>
      </c>
      <c r="C160" s="12">
        <v>200</v>
      </c>
      <c r="D160" s="13" t="s">
        <v>128</v>
      </c>
      <c r="E160" s="23">
        <f>SUM('[1]9'!G399)</f>
        <v>136.80000000000001</v>
      </c>
    </row>
    <row r="161" spans="1:5" x14ac:dyDescent="0.25">
      <c r="A161" s="16" t="s">
        <v>34</v>
      </c>
      <c r="B161" s="21" t="s">
        <v>126</v>
      </c>
      <c r="C161" s="12">
        <v>800</v>
      </c>
      <c r="D161" s="13"/>
      <c r="E161" s="23">
        <f>E162</f>
        <v>8.1</v>
      </c>
    </row>
    <row r="162" spans="1:5" x14ac:dyDescent="0.25">
      <c r="A162" s="10" t="s">
        <v>127</v>
      </c>
      <c r="B162" s="21" t="s">
        <v>126</v>
      </c>
      <c r="C162" s="12">
        <v>800</v>
      </c>
      <c r="D162" s="13" t="s">
        <v>128</v>
      </c>
      <c r="E162" s="23">
        <f>SUM('[1]9'!G403)</f>
        <v>8.1</v>
      </c>
    </row>
    <row r="163" spans="1:5" ht="30" x14ac:dyDescent="0.25">
      <c r="A163" s="10" t="s">
        <v>53</v>
      </c>
      <c r="B163" s="21" t="s">
        <v>126</v>
      </c>
      <c r="C163" s="12">
        <v>200</v>
      </c>
      <c r="D163" s="13"/>
      <c r="E163" s="23">
        <f>E164</f>
        <v>1.5</v>
      </c>
    </row>
    <row r="164" spans="1:5" ht="30" x14ac:dyDescent="0.25">
      <c r="A164" s="10" t="s">
        <v>17</v>
      </c>
      <c r="B164" s="21" t="s">
        <v>126</v>
      </c>
      <c r="C164" s="12">
        <v>200</v>
      </c>
      <c r="D164" s="13" t="s">
        <v>18</v>
      </c>
      <c r="E164" s="23">
        <f>SUM('[1]9'!G359)</f>
        <v>1.5</v>
      </c>
    </row>
    <row r="165" spans="1:5" ht="45" x14ac:dyDescent="0.25">
      <c r="A165" s="14" t="s">
        <v>129</v>
      </c>
      <c r="B165" s="56">
        <v>4350143609</v>
      </c>
      <c r="C165" s="12"/>
      <c r="D165" s="13"/>
      <c r="E165" s="23">
        <f>E166</f>
        <v>100</v>
      </c>
    </row>
    <row r="166" spans="1:5" ht="30" x14ac:dyDescent="0.25">
      <c r="A166" s="16" t="s">
        <v>68</v>
      </c>
      <c r="B166" s="56">
        <v>4350143609</v>
      </c>
      <c r="C166" s="12">
        <v>200</v>
      </c>
      <c r="D166" s="13"/>
      <c r="E166" s="23">
        <f>SUM(E167)</f>
        <v>100</v>
      </c>
    </row>
    <row r="167" spans="1:5" x14ac:dyDescent="0.25">
      <c r="A167" s="10" t="s">
        <v>127</v>
      </c>
      <c r="B167" s="56">
        <v>4350143609</v>
      </c>
      <c r="C167" s="25">
        <v>200</v>
      </c>
      <c r="D167" s="24" t="s">
        <v>128</v>
      </c>
      <c r="E167" s="23">
        <f>SUM('[1]9'!G407)</f>
        <v>100</v>
      </c>
    </row>
    <row r="168" spans="1:5" ht="30" x14ac:dyDescent="0.25">
      <c r="A168" s="14" t="s">
        <v>130</v>
      </c>
      <c r="B168" s="36">
        <v>4350145299</v>
      </c>
      <c r="C168" s="12"/>
      <c r="D168" s="13"/>
      <c r="E168" s="23">
        <f>E169+E171+E173</f>
        <v>2120.6999999999998</v>
      </c>
    </row>
    <row r="169" spans="1:5" ht="75" x14ac:dyDescent="0.25">
      <c r="A169" s="16" t="s">
        <v>30</v>
      </c>
      <c r="B169" s="36">
        <v>4350145299</v>
      </c>
      <c r="C169" s="12">
        <v>100</v>
      </c>
      <c r="D169" s="13"/>
      <c r="E169" s="23">
        <f>E170</f>
        <v>2070.1999999999998</v>
      </c>
    </row>
    <row r="170" spans="1:5" x14ac:dyDescent="0.25">
      <c r="A170" s="10" t="s">
        <v>127</v>
      </c>
      <c r="B170" s="36">
        <v>4350145299</v>
      </c>
      <c r="C170" s="12">
        <v>100</v>
      </c>
      <c r="D170" s="13" t="s">
        <v>128</v>
      </c>
      <c r="E170" s="23">
        <f>SUM('[1]9'!G411)</f>
        <v>2070.1999999999998</v>
      </c>
    </row>
    <row r="171" spans="1:5" ht="30" x14ac:dyDescent="0.25">
      <c r="A171" s="16" t="s">
        <v>68</v>
      </c>
      <c r="B171" s="36">
        <v>4350145299</v>
      </c>
      <c r="C171" s="12">
        <v>200</v>
      </c>
      <c r="D171" s="13"/>
      <c r="E171" s="23">
        <f>SUM(E172)</f>
        <v>49</v>
      </c>
    </row>
    <row r="172" spans="1:5" x14ac:dyDescent="0.25">
      <c r="A172" s="10" t="s">
        <v>127</v>
      </c>
      <c r="B172" s="36">
        <v>4350145299</v>
      </c>
      <c r="C172" s="12">
        <v>200</v>
      </c>
      <c r="D172" s="13" t="s">
        <v>128</v>
      </c>
      <c r="E172" s="23">
        <f>SUM('[1]9'!G416)</f>
        <v>49</v>
      </c>
    </row>
    <row r="173" spans="1:5" ht="30" x14ac:dyDescent="0.25">
      <c r="A173" s="16" t="s">
        <v>68</v>
      </c>
      <c r="B173" s="36">
        <v>4350145299</v>
      </c>
      <c r="C173" s="12">
        <v>200</v>
      </c>
      <c r="D173" s="13"/>
      <c r="E173" s="23">
        <f>E174</f>
        <v>1.5</v>
      </c>
    </row>
    <row r="174" spans="1:5" ht="30" x14ac:dyDescent="0.25">
      <c r="A174" s="10" t="s">
        <v>17</v>
      </c>
      <c r="B174" s="36">
        <v>4350145299</v>
      </c>
      <c r="C174" s="12">
        <v>200</v>
      </c>
      <c r="D174" s="13" t="s">
        <v>18</v>
      </c>
      <c r="E174" s="23">
        <f>SUM('[1]9'!G363)</f>
        <v>1.5</v>
      </c>
    </row>
    <row r="175" spans="1:5" ht="45" x14ac:dyDescent="0.25">
      <c r="A175" s="14" t="s">
        <v>131</v>
      </c>
      <c r="B175" s="34" t="s">
        <v>132</v>
      </c>
      <c r="C175" s="12"/>
      <c r="D175" s="13"/>
      <c r="E175" s="23">
        <f>E176+E179</f>
        <v>925</v>
      </c>
    </row>
    <row r="176" spans="1:5" ht="30" x14ac:dyDescent="0.25">
      <c r="A176" s="16" t="s">
        <v>68</v>
      </c>
      <c r="B176" s="34" t="s">
        <v>132</v>
      </c>
      <c r="C176" s="12">
        <v>200</v>
      </c>
      <c r="D176" s="13"/>
      <c r="E176" s="23">
        <f>E177</f>
        <v>370</v>
      </c>
    </row>
    <row r="177" spans="1:5" x14ac:dyDescent="0.25">
      <c r="A177" s="10" t="s">
        <v>127</v>
      </c>
      <c r="B177" s="34" t="s">
        <v>132</v>
      </c>
      <c r="C177" s="12">
        <v>200</v>
      </c>
      <c r="D177" s="13" t="s">
        <v>128</v>
      </c>
      <c r="E177" s="23">
        <f>SUM('[1]9'!G423)</f>
        <v>370</v>
      </c>
    </row>
    <row r="178" spans="1:5" ht="30" x14ac:dyDescent="0.25">
      <c r="A178" s="16" t="s">
        <v>16</v>
      </c>
      <c r="B178" s="34" t="s">
        <v>132</v>
      </c>
      <c r="C178" s="12">
        <v>600</v>
      </c>
      <c r="D178" s="13"/>
      <c r="E178" s="23">
        <f>E179</f>
        <v>555</v>
      </c>
    </row>
    <row r="179" spans="1:5" x14ac:dyDescent="0.25">
      <c r="A179" s="10" t="s">
        <v>127</v>
      </c>
      <c r="B179" s="34" t="s">
        <v>132</v>
      </c>
      <c r="C179" s="12">
        <v>600</v>
      </c>
      <c r="D179" s="13" t="s">
        <v>128</v>
      </c>
      <c r="E179" s="23">
        <f>SUM('[1]9'!G426)</f>
        <v>555</v>
      </c>
    </row>
    <row r="180" spans="1:5" x14ac:dyDescent="0.25">
      <c r="A180" s="35" t="s">
        <v>133</v>
      </c>
      <c r="B180" s="17"/>
      <c r="C180" s="12"/>
      <c r="D180" s="13"/>
      <c r="E180" s="23">
        <f>E181+E198+E213+E216+E226+E229+E232+E235+E248+E251+E258+E261+E268+E279+E333+E194</f>
        <v>237909.4</v>
      </c>
    </row>
    <row r="181" spans="1:5" ht="30" x14ac:dyDescent="0.25">
      <c r="A181" s="28" t="s">
        <v>134</v>
      </c>
      <c r="B181" s="17" t="s">
        <v>135</v>
      </c>
      <c r="C181" s="12"/>
      <c r="D181" s="13"/>
      <c r="E181" s="23">
        <f>E182+E185+E188+E191</f>
        <v>170.4</v>
      </c>
    </row>
    <row r="182" spans="1:5" ht="45" x14ac:dyDescent="0.25">
      <c r="A182" s="14" t="s">
        <v>136</v>
      </c>
      <c r="B182" s="36">
        <v>4410100038</v>
      </c>
      <c r="C182" s="12"/>
      <c r="D182" s="13"/>
      <c r="E182" s="23">
        <f>E183</f>
        <v>3.6</v>
      </c>
    </row>
    <row r="183" spans="1:5" ht="30" x14ac:dyDescent="0.25">
      <c r="A183" s="16" t="s">
        <v>68</v>
      </c>
      <c r="B183" s="36">
        <v>4410100038</v>
      </c>
      <c r="C183" s="12">
        <v>200</v>
      </c>
      <c r="D183" s="13"/>
      <c r="E183" s="23">
        <f>E184</f>
        <v>3.6</v>
      </c>
    </row>
    <row r="184" spans="1:5" x14ac:dyDescent="0.25">
      <c r="A184" s="28" t="s">
        <v>137</v>
      </c>
      <c r="B184" s="36">
        <v>4410100038</v>
      </c>
      <c r="C184" s="12">
        <v>200</v>
      </c>
      <c r="D184" s="13" t="s">
        <v>118</v>
      </c>
      <c r="E184" s="23">
        <f>SUM('[1]9'!G862)</f>
        <v>3.6</v>
      </c>
    </row>
    <row r="185" spans="1:5" ht="75" x14ac:dyDescent="0.25">
      <c r="A185" s="14" t="s">
        <v>138</v>
      </c>
      <c r="B185" s="34" t="s">
        <v>139</v>
      </c>
      <c r="C185" s="12"/>
      <c r="D185" s="13"/>
      <c r="E185" s="23">
        <f>E186</f>
        <v>139</v>
      </c>
    </row>
    <row r="186" spans="1:5" ht="30" x14ac:dyDescent="0.25">
      <c r="A186" s="16" t="s">
        <v>68</v>
      </c>
      <c r="B186" s="34" t="s">
        <v>139</v>
      </c>
      <c r="C186" s="12">
        <v>200</v>
      </c>
      <c r="D186" s="13"/>
      <c r="E186" s="23">
        <f>E187</f>
        <v>139</v>
      </c>
    </row>
    <row r="187" spans="1:5" x14ac:dyDescent="0.25">
      <c r="A187" s="28" t="s">
        <v>137</v>
      </c>
      <c r="B187" s="34" t="s">
        <v>139</v>
      </c>
      <c r="C187" s="12">
        <v>200</v>
      </c>
      <c r="D187" s="13" t="s">
        <v>118</v>
      </c>
      <c r="E187" s="23">
        <f>SUM('[1]9'!G867)</f>
        <v>139</v>
      </c>
    </row>
    <row r="188" spans="1:5" ht="45" x14ac:dyDescent="0.25">
      <c r="A188" s="16" t="s">
        <v>140</v>
      </c>
      <c r="B188" s="34" t="s">
        <v>141</v>
      </c>
      <c r="C188" s="12"/>
      <c r="D188" s="13"/>
      <c r="E188" s="23">
        <f>E189</f>
        <v>25.8</v>
      </c>
    </row>
    <row r="189" spans="1:5" ht="30" x14ac:dyDescent="0.25">
      <c r="A189" s="16" t="s">
        <v>68</v>
      </c>
      <c r="B189" s="34" t="s">
        <v>141</v>
      </c>
      <c r="C189" s="12">
        <v>200</v>
      </c>
      <c r="D189" s="13"/>
      <c r="E189" s="23">
        <f>E190</f>
        <v>25.8</v>
      </c>
    </row>
    <row r="190" spans="1:5" x14ac:dyDescent="0.25">
      <c r="A190" s="28" t="s">
        <v>137</v>
      </c>
      <c r="B190" s="34" t="s">
        <v>141</v>
      </c>
      <c r="C190" s="12">
        <v>200</v>
      </c>
      <c r="D190" s="13" t="s">
        <v>118</v>
      </c>
      <c r="E190" s="23">
        <f>SUM('[1]9'!G872)</f>
        <v>25.8</v>
      </c>
    </row>
    <row r="191" spans="1:5" ht="45" x14ac:dyDescent="0.25">
      <c r="A191" s="16" t="s">
        <v>142</v>
      </c>
      <c r="B191" s="34" t="s">
        <v>143</v>
      </c>
      <c r="C191" s="12">
        <v>200</v>
      </c>
      <c r="D191" s="13"/>
      <c r="E191" s="23">
        <f>SUM(E192)</f>
        <v>2</v>
      </c>
    </row>
    <row r="192" spans="1:5" ht="30" x14ac:dyDescent="0.25">
      <c r="A192" s="16" t="s">
        <v>68</v>
      </c>
      <c r="B192" s="34" t="s">
        <v>143</v>
      </c>
      <c r="C192" s="12">
        <v>200</v>
      </c>
      <c r="D192" s="13"/>
      <c r="E192" s="23">
        <f>SUM(E193)</f>
        <v>2</v>
      </c>
    </row>
    <row r="193" spans="1:5" x14ac:dyDescent="0.25">
      <c r="A193" s="28" t="s">
        <v>137</v>
      </c>
      <c r="B193" s="34" t="s">
        <v>143</v>
      </c>
      <c r="C193" s="12">
        <v>200</v>
      </c>
      <c r="D193" s="13" t="s">
        <v>118</v>
      </c>
      <c r="E193" s="23">
        <f>SUM('[1]9'!G877)</f>
        <v>2</v>
      </c>
    </row>
    <row r="194" spans="1:5" ht="60" x14ac:dyDescent="0.25">
      <c r="A194" s="16" t="s">
        <v>332</v>
      </c>
      <c r="B194" s="24">
        <v>4500000000</v>
      </c>
      <c r="C194" s="12"/>
      <c r="D194" s="13"/>
      <c r="E194" s="23">
        <f>SUM(E195)</f>
        <v>1346.4</v>
      </c>
    </row>
    <row r="195" spans="1:5" ht="75" x14ac:dyDescent="0.25">
      <c r="A195" s="16" t="s">
        <v>333</v>
      </c>
      <c r="B195" s="24" t="s">
        <v>334</v>
      </c>
      <c r="C195" s="12"/>
      <c r="D195" s="13"/>
      <c r="E195" s="23">
        <f>SUM(E196)</f>
        <v>1346.4</v>
      </c>
    </row>
    <row r="196" spans="1:5" ht="30" x14ac:dyDescent="0.25">
      <c r="A196" s="16" t="s">
        <v>329</v>
      </c>
      <c r="B196" s="24" t="s">
        <v>334</v>
      </c>
      <c r="C196" s="12">
        <v>400</v>
      </c>
      <c r="D196" s="13"/>
      <c r="E196" s="23">
        <f>SUM(E197)</f>
        <v>1346.4</v>
      </c>
    </row>
    <row r="197" spans="1:5" x14ac:dyDescent="0.25">
      <c r="A197" s="16" t="s">
        <v>76</v>
      </c>
      <c r="B197" s="24" t="s">
        <v>334</v>
      </c>
      <c r="C197" s="12">
        <v>400</v>
      </c>
      <c r="D197" s="13" t="s">
        <v>77</v>
      </c>
      <c r="E197" s="23">
        <f>SUM('[1]9'!G827)</f>
        <v>1346.4</v>
      </c>
    </row>
    <row r="198" spans="1:5" ht="45" x14ac:dyDescent="0.25">
      <c r="A198" s="37" t="s">
        <v>324</v>
      </c>
      <c r="B198" s="34" t="s">
        <v>144</v>
      </c>
      <c r="C198" s="12"/>
      <c r="D198" s="13"/>
      <c r="E198" s="23">
        <f>E199+E202+E204+E206+E208+E210</f>
        <v>85390.900000000009</v>
      </c>
    </row>
    <row r="199" spans="1:5" ht="60" x14ac:dyDescent="0.25">
      <c r="A199" s="16" t="s">
        <v>311</v>
      </c>
      <c r="B199" s="52" t="s">
        <v>312</v>
      </c>
      <c r="C199" s="12"/>
      <c r="D199" s="13"/>
      <c r="E199" s="23">
        <f>E200</f>
        <v>9808.9</v>
      </c>
    </row>
    <row r="200" spans="1:5" ht="30" x14ac:dyDescent="0.25">
      <c r="A200" s="16" t="s">
        <v>16</v>
      </c>
      <c r="B200" s="52" t="s">
        <v>312</v>
      </c>
      <c r="C200" s="12">
        <v>600</v>
      </c>
      <c r="D200" s="13"/>
      <c r="E200" s="23">
        <f>E201</f>
        <v>9808.9</v>
      </c>
    </row>
    <row r="201" spans="1:5" x14ac:dyDescent="0.25">
      <c r="A201" s="37" t="s">
        <v>86</v>
      </c>
      <c r="B201" s="52" t="s">
        <v>312</v>
      </c>
      <c r="C201" s="12">
        <v>600</v>
      </c>
      <c r="D201" s="13" t="s">
        <v>87</v>
      </c>
      <c r="E201" s="23">
        <f>SUM('[1]9'!G299+'[1]9'!G303)</f>
        <v>9808.9</v>
      </c>
    </row>
    <row r="202" spans="1:5" ht="30" x14ac:dyDescent="0.25">
      <c r="A202" s="16" t="s">
        <v>53</v>
      </c>
      <c r="B202" s="36">
        <v>4600100043</v>
      </c>
      <c r="C202" s="12">
        <v>200</v>
      </c>
      <c r="D202" s="13"/>
      <c r="E202" s="23">
        <f>E203</f>
        <v>758</v>
      </c>
    </row>
    <row r="203" spans="1:5" ht="22.5" customHeight="1" x14ac:dyDescent="0.25">
      <c r="A203" s="14" t="s">
        <v>145</v>
      </c>
      <c r="B203" s="36">
        <v>4600100043</v>
      </c>
      <c r="C203" s="12">
        <v>200</v>
      </c>
      <c r="D203" s="13" t="s">
        <v>146</v>
      </c>
      <c r="E203" s="23">
        <f>SUM('[1]9'!G706)</f>
        <v>758</v>
      </c>
    </row>
    <row r="204" spans="1:5" ht="30" x14ac:dyDescent="0.25">
      <c r="A204" s="16" t="s">
        <v>53</v>
      </c>
      <c r="B204" s="36">
        <v>4600100043</v>
      </c>
      <c r="C204" s="12">
        <v>200</v>
      </c>
      <c r="D204" s="13"/>
      <c r="E204" s="23">
        <f>SUM(E205)</f>
        <v>205</v>
      </c>
    </row>
    <row r="205" spans="1:5" x14ac:dyDescent="0.25">
      <c r="A205" s="14" t="s">
        <v>127</v>
      </c>
      <c r="B205" s="36">
        <v>4600100043</v>
      </c>
      <c r="C205" s="12">
        <v>200</v>
      </c>
      <c r="D205" s="13" t="s">
        <v>128</v>
      </c>
      <c r="E205" s="23">
        <f>SUM('[1]9'!G432)</f>
        <v>205</v>
      </c>
    </row>
    <row r="206" spans="1:5" ht="30" x14ac:dyDescent="0.25">
      <c r="A206" s="16" t="s">
        <v>16</v>
      </c>
      <c r="B206" s="36">
        <v>4600100043</v>
      </c>
      <c r="C206" s="12">
        <v>600</v>
      </c>
      <c r="D206" s="13"/>
      <c r="E206" s="23">
        <f>E207</f>
        <v>1973.7</v>
      </c>
    </row>
    <row r="207" spans="1:5" x14ac:dyDescent="0.25">
      <c r="A207" s="14" t="s">
        <v>127</v>
      </c>
      <c r="B207" s="36">
        <v>4600100043</v>
      </c>
      <c r="C207" s="12">
        <v>600</v>
      </c>
      <c r="D207" s="13" t="s">
        <v>128</v>
      </c>
      <c r="E207" s="23">
        <f>SUM('[1]9'!G435)</f>
        <v>1973.7</v>
      </c>
    </row>
    <row r="208" spans="1:5" ht="33.75" customHeight="1" x14ac:dyDescent="0.25">
      <c r="A208" s="14" t="s">
        <v>147</v>
      </c>
      <c r="B208" s="34" t="s">
        <v>313</v>
      </c>
      <c r="C208" s="12">
        <v>400</v>
      </c>
      <c r="D208" s="13"/>
      <c r="E208" s="23">
        <f>E209</f>
        <v>61229.100000000006</v>
      </c>
    </row>
    <row r="209" spans="1:5" x14ac:dyDescent="0.25">
      <c r="A209" s="14" t="s">
        <v>148</v>
      </c>
      <c r="B209" s="34" t="s">
        <v>313</v>
      </c>
      <c r="C209" s="12">
        <v>400</v>
      </c>
      <c r="D209" s="13" t="s">
        <v>149</v>
      </c>
      <c r="E209" s="23">
        <f>SUM('[1]9'!G929+'[1]9'!G933)</f>
        <v>61229.100000000006</v>
      </c>
    </row>
    <row r="210" spans="1:5" ht="30" x14ac:dyDescent="0.25">
      <c r="A210" s="57" t="s">
        <v>335</v>
      </c>
      <c r="B210" s="58" t="s">
        <v>336</v>
      </c>
      <c r="C210" s="12"/>
      <c r="D210" s="13"/>
      <c r="E210" s="23">
        <f>SUM(E211)</f>
        <v>11416.2</v>
      </c>
    </row>
    <row r="211" spans="1:5" ht="32.25" customHeight="1" x14ac:dyDescent="0.25">
      <c r="A211" s="28" t="s">
        <v>97</v>
      </c>
      <c r="B211" s="58" t="s">
        <v>336</v>
      </c>
      <c r="C211" s="12">
        <v>600</v>
      </c>
      <c r="D211" s="13"/>
      <c r="E211" s="23">
        <f>SUM(E212)</f>
        <v>11416.2</v>
      </c>
    </row>
    <row r="212" spans="1:5" x14ac:dyDescent="0.25">
      <c r="A212" s="37" t="s">
        <v>86</v>
      </c>
      <c r="B212" s="58" t="s">
        <v>336</v>
      </c>
      <c r="C212" s="12">
        <v>600</v>
      </c>
      <c r="D212" s="13" t="s">
        <v>87</v>
      </c>
      <c r="E212" s="23">
        <f>SUM('[1]9'!G307+'[1]9'!G311)</f>
        <v>11416.2</v>
      </c>
    </row>
    <row r="213" spans="1:5" ht="45" customHeight="1" x14ac:dyDescent="0.25">
      <c r="A213" s="14" t="s">
        <v>150</v>
      </c>
      <c r="B213" s="38" t="s">
        <v>151</v>
      </c>
      <c r="C213" s="12"/>
      <c r="D213" s="13"/>
      <c r="E213" s="23">
        <f>E214</f>
        <v>15</v>
      </c>
    </row>
    <row r="214" spans="1:5" ht="30" x14ac:dyDescent="0.25">
      <c r="A214" s="16" t="s">
        <v>68</v>
      </c>
      <c r="B214" s="38" t="s">
        <v>152</v>
      </c>
      <c r="C214" s="12">
        <v>200</v>
      </c>
      <c r="D214" s="13"/>
      <c r="E214" s="23">
        <f>E215</f>
        <v>15</v>
      </c>
    </row>
    <row r="215" spans="1:5" x14ac:dyDescent="0.25">
      <c r="A215" s="14" t="s">
        <v>153</v>
      </c>
      <c r="B215" s="38" t="s">
        <v>152</v>
      </c>
      <c r="C215" s="12">
        <v>200</v>
      </c>
      <c r="D215" s="13" t="s">
        <v>154</v>
      </c>
      <c r="E215" s="23">
        <f>SUM('[1]9'!G804)</f>
        <v>15</v>
      </c>
    </row>
    <row r="216" spans="1:5" ht="30" x14ac:dyDescent="0.25">
      <c r="A216" s="28" t="s">
        <v>155</v>
      </c>
      <c r="B216" s="17" t="s">
        <v>156</v>
      </c>
      <c r="C216" s="12"/>
      <c r="D216" s="13"/>
      <c r="E216" s="23">
        <f>E220+E217</f>
        <v>4042.2000000000007</v>
      </c>
    </row>
    <row r="217" spans="1:5" ht="75" x14ac:dyDescent="0.25">
      <c r="A217" s="39" t="s">
        <v>321</v>
      </c>
      <c r="B217" s="36">
        <v>4900100096</v>
      </c>
      <c r="C217" s="12"/>
      <c r="D217" s="13"/>
      <c r="E217" s="23">
        <f>SUM(E218)</f>
        <v>518.20000000000005</v>
      </c>
    </row>
    <row r="218" spans="1:5" ht="30" x14ac:dyDescent="0.25">
      <c r="A218" s="16" t="s">
        <v>53</v>
      </c>
      <c r="B218" s="36">
        <v>4900100096</v>
      </c>
      <c r="C218" s="12">
        <v>200</v>
      </c>
      <c r="D218" s="13"/>
      <c r="E218" s="23">
        <f>SUM(E219)</f>
        <v>518.20000000000005</v>
      </c>
    </row>
    <row r="219" spans="1:5" ht="45" x14ac:dyDescent="0.25">
      <c r="A219" s="14" t="s">
        <v>157</v>
      </c>
      <c r="B219" s="36">
        <v>4900100096</v>
      </c>
      <c r="C219" s="12">
        <v>200</v>
      </c>
      <c r="D219" s="13" t="s">
        <v>158</v>
      </c>
      <c r="E219" s="23">
        <f>SUM('[1]9'!G768)</f>
        <v>518.20000000000005</v>
      </c>
    </row>
    <row r="220" spans="1:5" ht="45" x14ac:dyDescent="0.25">
      <c r="A220" s="28" t="s">
        <v>159</v>
      </c>
      <c r="B220" s="36">
        <v>4900100045</v>
      </c>
      <c r="C220" s="12"/>
      <c r="D220" s="13"/>
      <c r="E220" s="23">
        <f>E221+E224+E225</f>
        <v>3524.0000000000005</v>
      </c>
    </row>
    <row r="221" spans="1:5" ht="45" x14ac:dyDescent="0.25">
      <c r="A221" s="28" t="s">
        <v>160</v>
      </c>
      <c r="B221" s="36">
        <v>4900100045</v>
      </c>
      <c r="C221" s="12">
        <v>100</v>
      </c>
      <c r="D221" s="13"/>
      <c r="E221" s="23">
        <f>SUM(E222)</f>
        <v>3366.2000000000003</v>
      </c>
    </row>
    <row r="222" spans="1:5" ht="45" x14ac:dyDescent="0.25">
      <c r="A222" s="14" t="s">
        <v>157</v>
      </c>
      <c r="B222" s="36">
        <v>4900100045</v>
      </c>
      <c r="C222" s="12">
        <v>100</v>
      </c>
      <c r="D222" s="13" t="s">
        <v>158</v>
      </c>
      <c r="E222" s="23">
        <f>SUM('[1]9'!G772)</f>
        <v>3366.2000000000003</v>
      </c>
    </row>
    <row r="223" spans="1:5" ht="30" x14ac:dyDescent="0.25">
      <c r="A223" s="16" t="s">
        <v>161</v>
      </c>
      <c r="B223" s="36">
        <v>4900100045</v>
      </c>
      <c r="C223" s="12">
        <v>200</v>
      </c>
      <c r="D223" s="13"/>
      <c r="E223" s="23">
        <f>E224</f>
        <v>117.80000000000001</v>
      </c>
    </row>
    <row r="224" spans="1:5" ht="45" x14ac:dyDescent="0.25">
      <c r="A224" s="14" t="s">
        <v>157</v>
      </c>
      <c r="B224" s="36">
        <v>4900100045</v>
      </c>
      <c r="C224" s="12">
        <v>200</v>
      </c>
      <c r="D224" s="13" t="s">
        <v>158</v>
      </c>
      <c r="E224" s="23">
        <f>SUM('[1]9'!G777)</f>
        <v>117.80000000000001</v>
      </c>
    </row>
    <row r="225" spans="1:5" ht="30" x14ac:dyDescent="0.25">
      <c r="A225" s="14" t="s">
        <v>17</v>
      </c>
      <c r="B225" s="36">
        <v>4900100045</v>
      </c>
      <c r="C225" s="12">
        <v>200</v>
      </c>
      <c r="D225" s="13" t="s">
        <v>18</v>
      </c>
      <c r="E225" s="23">
        <f>SUM('[1]9'!G854)</f>
        <v>40</v>
      </c>
    </row>
    <row r="226" spans="1:5" ht="45" x14ac:dyDescent="0.25">
      <c r="A226" s="16" t="s">
        <v>162</v>
      </c>
      <c r="B226" s="25">
        <v>5000000000</v>
      </c>
      <c r="C226" s="12"/>
      <c r="D226" s="13"/>
      <c r="E226" s="23">
        <f>E227</f>
        <v>30</v>
      </c>
    </row>
    <row r="227" spans="1:5" ht="30" x14ac:dyDescent="0.25">
      <c r="A227" s="16" t="s">
        <v>161</v>
      </c>
      <c r="B227" s="25">
        <v>5000100046</v>
      </c>
      <c r="C227" s="12">
        <v>200</v>
      </c>
      <c r="D227" s="13"/>
      <c r="E227" s="23">
        <f>E228</f>
        <v>30</v>
      </c>
    </row>
    <row r="228" spans="1:5" ht="30" x14ac:dyDescent="0.25">
      <c r="A228" s="14" t="s">
        <v>17</v>
      </c>
      <c r="B228" s="25">
        <v>5000100046</v>
      </c>
      <c r="C228" s="12">
        <v>200</v>
      </c>
      <c r="D228" s="13" t="s">
        <v>18</v>
      </c>
      <c r="E228" s="23">
        <f>SUM('[1]9'!G843+'[1]9'!G553+'[1]9'!G372+'[1]9'!G90)</f>
        <v>30</v>
      </c>
    </row>
    <row r="229" spans="1:5" ht="45" x14ac:dyDescent="0.25">
      <c r="A229" s="28" t="s">
        <v>163</v>
      </c>
      <c r="B229" s="34" t="s">
        <v>164</v>
      </c>
      <c r="C229" s="12"/>
      <c r="D229" s="13"/>
      <c r="E229" s="23">
        <f>E230</f>
        <v>9</v>
      </c>
    </row>
    <row r="230" spans="1:5" ht="30" x14ac:dyDescent="0.25">
      <c r="A230" s="16" t="s">
        <v>68</v>
      </c>
      <c r="B230" s="36">
        <v>5100100047</v>
      </c>
      <c r="C230" s="12">
        <v>200</v>
      </c>
      <c r="D230" s="13"/>
      <c r="E230" s="23">
        <f>E231</f>
        <v>9</v>
      </c>
    </row>
    <row r="231" spans="1:5" ht="30" x14ac:dyDescent="0.25">
      <c r="A231" s="14" t="s">
        <v>165</v>
      </c>
      <c r="B231" s="36">
        <v>5100100047</v>
      </c>
      <c r="C231" s="12">
        <v>200</v>
      </c>
      <c r="D231" s="13" t="s">
        <v>166</v>
      </c>
      <c r="E231" s="23">
        <f>SUM('[1]9'!G792)</f>
        <v>9</v>
      </c>
    </row>
    <row r="232" spans="1:5" ht="60" x14ac:dyDescent="0.25">
      <c r="A232" s="28" t="s">
        <v>167</v>
      </c>
      <c r="B232" s="34" t="s">
        <v>168</v>
      </c>
      <c r="C232" s="12"/>
      <c r="D232" s="13"/>
      <c r="E232" s="23">
        <f>E233</f>
        <v>8.4</v>
      </c>
    </row>
    <row r="233" spans="1:5" ht="30" x14ac:dyDescent="0.25">
      <c r="A233" s="16" t="s">
        <v>68</v>
      </c>
      <c r="B233" s="34" t="s">
        <v>169</v>
      </c>
      <c r="C233" s="12">
        <v>200</v>
      </c>
      <c r="D233" s="13"/>
      <c r="E233" s="23">
        <f>E234</f>
        <v>8.4</v>
      </c>
    </row>
    <row r="234" spans="1:5" ht="30" x14ac:dyDescent="0.25">
      <c r="A234" s="14" t="s">
        <v>165</v>
      </c>
      <c r="B234" s="34" t="s">
        <v>169</v>
      </c>
      <c r="C234" s="12">
        <v>200</v>
      </c>
      <c r="D234" s="13" t="s">
        <v>166</v>
      </c>
      <c r="E234" s="23">
        <f>SUM('[1]9'!G797)</f>
        <v>8.4</v>
      </c>
    </row>
    <row r="235" spans="1:5" ht="45" x14ac:dyDescent="0.25">
      <c r="A235" s="14" t="s">
        <v>170</v>
      </c>
      <c r="B235" s="34" t="s">
        <v>171</v>
      </c>
      <c r="C235" s="12"/>
      <c r="D235" s="13"/>
      <c r="E235" s="23">
        <f>E236+E238+E240+E242+E244+E246</f>
        <v>335.5</v>
      </c>
    </row>
    <row r="236" spans="1:5" ht="30" x14ac:dyDescent="0.25">
      <c r="A236" s="16" t="s">
        <v>68</v>
      </c>
      <c r="B236" s="34" t="s">
        <v>172</v>
      </c>
      <c r="C236" s="12">
        <v>200</v>
      </c>
      <c r="D236" s="13"/>
      <c r="E236" s="23">
        <f>E237</f>
        <v>98.799999999999983</v>
      </c>
    </row>
    <row r="237" spans="1:5" x14ac:dyDescent="0.25">
      <c r="A237" s="14" t="s">
        <v>145</v>
      </c>
      <c r="B237" s="34" t="s">
        <v>172</v>
      </c>
      <c r="C237" s="12">
        <v>200</v>
      </c>
      <c r="D237" s="13" t="s">
        <v>146</v>
      </c>
      <c r="E237" s="23">
        <f>SUM('[1]9'!G711+'[1]9'!G521)</f>
        <v>98.799999999999983</v>
      </c>
    </row>
    <row r="238" spans="1:5" ht="30" x14ac:dyDescent="0.25">
      <c r="A238" s="16" t="s">
        <v>68</v>
      </c>
      <c r="B238" s="34" t="s">
        <v>172</v>
      </c>
      <c r="C238" s="12">
        <v>200</v>
      </c>
      <c r="D238" s="13"/>
      <c r="E238" s="23">
        <f>E239</f>
        <v>46.6</v>
      </c>
    </row>
    <row r="239" spans="1:5" ht="30" x14ac:dyDescent="0.25">
      <c r="A239" s="14" t="s">
        <v>17</v>
      </c>
      <c r="B239" s="34" t="s">
        <v>172</v>
      </c>
      <c r="C239" s="12">
        <v>200</v>
      </c>
      <c r="D239" s="13" t="s">
        <v>18</v>
      </c>
      <c r="E239" s="23">
        <f>SUM('[1]9'!G367+'[1]9'!G849)</f>
        <v>46.6</v>
      </c>
    </row>
    <row r="240" spans="1:5" ht="30" x14ac:dyDescent="0.25">
      <c r="A240" s="16" t="s">
        <v>68</v>
      </c>
      <c r="B240" s="34" t="s">
        <v>172</v>
      </c>
      <c r="C240" s="12">
        <v>200</v>
      </c>
      <c r="D240" s="13"/>
      <c r="E240" s="23">
        <f>SUM(E241)</f>
        <v>83</v>
      </c>
    </row>
    <row r="241" spans="1:5" x14ac:dyDescent="0.25">
      <c r="A241" s="14" t="s">
        <v>127</v>
      </c>
      <c r="B241" s="34" t="s">
        <v>172</v>
      </c>
      <c r="C241" s="12">
        <v>200</v>
      </c>
      <c r="D241" s="13" t="s">
        <v>128</v>
      </c>
      <c r="E241" s="23">
        <f>SUM('[1]9'!G440+'[1]9'!G96)</f>
        <v>83</v>
      </c>
    </row>
    <row r="242" spans="1:5" ht="30" x14ac:dyDescent="0.25">
      <c r="A242" s="16" t="s">
        <v>16</v>
      </c>
      <c r="B242" s="34" t="s">
        <v>172</v>
      </c>
      <c r="C242" s="12">
        <v>600</v>
      </c>
      <c r="D242" s="13"/>
      <c r="E242" s="23">
        <f>SUM(E243)</f>
        <v>72.099999999999994</v>
      </c>
    </row>
    <row r="243" spans="1:5" x14ac:dyDescent="0.25">
      <c r="A243" s="14" t="s">
        <v>127</v>
      </c>
      <c r="B243" s="34" t="s">
        <v>172</v>
      </c>
      <c r="C243" s="12">
        <v>600</v>
      </c>
      <c r="D243" s="13" t="s">
        <v>128</v>
      </c>
      <c r="E243" s="23">
        <f>SUM('[1]9'!G443)</f>
        <v>72.099999999999994</v>
      </c>
    </row>
    <row r="244" spans="1:5" ht="30" x14ac:dyDescent="0.25">
      <c r="A244" s="16" t="s">
        <v>68</v>
      </c>
      <c r="B244" s="34" t="s">
        <v>172</v>
      </c>
      <c r="C244" s="12">
        <v>200</v>
      </c>
      <c r="D244" s="13"/>
      <c r="E244" s="23">
        <f>SUM(E245)</f>
        <v>5</v>
      </c>
    </row>
    <row r="245" spans="1:5" x14ac:dyDescent="0.25">
      <c r="A245" s="14" t="s">
        <v>173</v>
      </c>
      <c r="B245" s="34" t="s">
        <v>172</v>
      </c>
      <c r="C245" s="12">
        <v>200</v>
      </c>
      <c r="D245" s="13" t="s">
        <v>55</v>
      </c>
      <c r="E245" s="23">
        <f>SUM('[1]9'!G206)</f>
        <v>5</v>
      </c>
    </row>
    <row r="246" spans="1:5" ht="30" x14ac:dyDescent="0.25">
      <c r="A246" s="16" t="s">
        <v>16</v>
      </c>
      <c r="B246" s="34" t="s">
        <v>172</v>
      </c>
      <c r="C246" s="12">
        <v>600</v>
      </c>
      <c r="D246" s="13"/>
      <c r="E246" s="23">
        <f>SUM(E247)</f>
        <v>30</v>
      </c>
    </row>
    <row r="247" spans="1:5" x14ac:dyDescent="0.25">
      <c r="A247" s="14" t="s">
        <v>173</v>
      </c>
      <c r="B247" s="34" t="s">
        <v>172</v>
      </c>
      <c r="C247" s="12">
        <v>600</v>
      </c>
      <c r="D247" s="13" t="s">
        <v>55</v>
      </c>
      <c r="E247" s="23">
        <f>SUM('[1]9'!G209)</f>
        <v>30</v>
      </c>
    </row>
    <row r="248" spans="1:5" ht="45" x14ac:dyDescent="0.25">
      <c r="A248" s="14" t="s">
        <v>174</v>
      </c>
      <c r="B248" s="17" t="s">
        <v>337</v>
      </c>
      <c r="C248" s="12"/>
      <c r="D248" s="13"/>
      <c r="E248" s="23">
        <f>E249</f>
        <v>22482.399999999998</v>
      </c>
    </row>
    <row r="249" spans="1:5" ht="30" x14ac:dyDescent="0.25">
      <c r="A249" s="16" t="s">
        <v>68</v>
      </c>
      <c r="B249" s="17" t="s">
        <v>337</v>
      </c>
      <c r="C249" s="12">
        <v>200</v>
      </c>
      <c r="D249" s="13"/>
      <c r="E249" s="23">
        <f>E250</f>
        <v>22482.399999999998</v>
      </c>
    </row>
    <row r="250" spans="1:5" ht="30" x14ac:dyDescent="0.25">
      <c r="A250" s="14" t="s">
        <v>175</v>
      </c>
      <c r="B250" s="34" t="s">
        <v>314</v>
      </c>
      <c r="C250" s="12">
        <v>200</v>
      </c>
      <c r="D250" s="13" t="s">
        <v>176</v>
      </c>
      <c r="E250" s="23">
        <f>SUM('[1]9'!G811+'[1]9'!G815)</f>
        <v>22482.399999999998</v>
      </c>
    </row>
    <row r="251" spans="1:5" ht="60" x14ac:dyDescent="0.25">
      <c r="A251" s="28" t="s">
        <v>177</v>
      </c>
      <c r="B251" s="17" t="s">
        <v>315</v>
      </c>
      <c r="C251" s="12"/>
      <c r="D251" s="13"/>
      <c r="E251" s="23">
        <f>E252</f>
        <v>499</v>
      </c>
    </row>
    <row r="252" spans="1:5" ht="60" x14ac:dyDescent="0.25">
      <c r="A252" s="28" t="s">
        <v>178</v>
      </c>
      <c r="B252" s="53">
        <v>5410100000</v>
      </c>
      <c r="C252" s="12"/>
      <c r="D252" s="13"/>
      <c r="E252" s="23">
        <f>E253+E256</f>
        <v>499</v>
      </c>
    </row>
    <row r="253" spans="1:5" ht="93.75" customHeight="1" x14ac:dyDescent="0.25">
      <c r="A253" s="14" t="s">
        <v>179</v>
      </c>
      <c r="B253" s="34" t="s">
        <v>180</v>
      </c>
      <c r="C253" s="12"/>
      <c r="D253" s="13"/>
      <c r="E253" s="23">
        <f>SUM(E254)</f>
        <v>65.2</v>
      </c>
    </row>
    <row r="254" spans="1:5" ht="30" x14ac:dyDescent="0.25">
      <c r="A254" s="16" t="s">
        <v>16</v>
      </c>
      <c r="B254" s="34" t="s">
        <v>180</v>
      </c>
      <c r="C254" s="12">
        <v>600</v>
      </c>
      <c r="D254" s="13"/>
      <c r="E254" s="23">
        <f>SUM(E255)</f>
        <v>65.2</v>
      </c>
    </row>
    <row r="255" spans="1:5" x14ac:dyDescent="0.25">
      <c r="A255" s="14" t="s">
        <v>86</v>
      </c>
      <c r="B255" s="34" t="s">
        <v>180</v>
      </c>
      <c r="C255" s="12">
        <v>600</v>
      </c>
      <c r="D255" s="13" t="s">
        <v>87</v>
      </c>
      <c r="E255" s="23">
        <f>SUM('[1]9'!G317)</f>
        <v>65.2</v>
      </c>
    </row>
    <row r="256" spans="1:5" ht="30" x14ac:dyDescent="0.25">
      <c r="A256" s="16" t="s">
        <v>16</v>
      </c>
      <c r="B256" s="34" t="s">
        <v>181</v>
      </c>
      <c r="C256" s="12">
        <v>600</v>
      </c>
      <c r="D256" s="13"/>
      <c r="E256" s="23">
        <f>SUM(E257)</f>
        <v>433.8</v>
      </c>
    </row>
    <row r="257" spans="1:5" x14ac:dyDescent="0.25">
      <c r="A257" s="14" t="s">
        <v>127</v>
      </c>
      <c r="B257" s="34" t="s">
        <v>181</v>
      </c>
      <c r="C257" s="12">
        <v>600</v>
      </c>
      <c r="D257" s="13" t="s">
        <v>128</v>
      </c>
      <c r="E257" s="23">
        <f>SUM('[1]9'!G449)</f>
        <v>433.8</v>
      </c>
    </row>
    <row r="258" spans="1:5" ht="45" x14ac:dyDescent="0.25">
      <c r="A258" s="14" t="s">
        <v>182</v>
      </c>
      <c r="B258" s="34" t="s">
        <v>183</v>
      </c>
      <c r="C258" s="12"/>
      <c r="D258" s="13"/>
      <c r="E258" s="23">
        <f>E259</f>
        <v>40.4</v>
      </c>
    </row>
    <row r="259" spans="1:5" ht="30" x14ac:dyDescent="0.25">
      <c r="A259" s="16" t="s">
        <v>68</v>
      </c>
      <c r="B259" s="34" t="s">
        <v>184</v>
      </c>
      <c r="C259" s="12">
        <v>200</v>
      </c>
      <c r="D259" s="13"/>
      <c r="E259" s="23">
        <f>E260</f>
        <v>40.4</v>
      </c>
    </row>
    <row r="260" spans="1:5" x14ac:dyDescent="0.25">
      <c r="A260" s="14" t="s">
        <v>173</v>
      </c>
      <c r="B260" s="34" t="s">
        <v>184</v>
      </c>
      <c r="C260" s="12">
        <v>200</v>
      </c>
      <c r="D260" s="13" t="s">
        <v>55</v>
      </c>
      <c r="E260" s="23">
        <f>SUM('[1]9'!G196)</f>
        <v>40.4</v>
      </c>
    </row>
    <row r="261" spans="1:5" ht="54" customHeight="1" x14ac:dyDescent="0.25">
      <c r="A261" s="28" t="s">
        <v>185</v>
      </c>
      <c r="B261" s="34" t="s">
        <v>186</v>
      </c>
      <c r="C261" s="12"/>
      <c r="D261" s="13"/>
      <c r="E261" s="23">
        <f>E262+E264+E266</f>
        <v>62.4</v>
      </c>
    </row>
    <row r="262" spans="1:5" ht="30" x14ac:dyDescent="0.25">
      <c r="A262" s="16" t="s">
        <v>68</v>
      </c>
      <c r="B262" s="34" t="s">
        <v>187</v>
      </c>
      <c r="C262" s="12">
        <v>200</v>
      </c>
      <c r="D262" s="13"/>
      <c r="E262" s="23">
        <f>E263</f>
        <v>14.4</v>
      </c>
    </row>
    <row r="263" spans="1:5" x14ac:dyDescent="0.25">
      <c r="A263" s="14" t="s">
        <v>145</v>
      </c>
      <c r="B263" s="34" t="s">
        <v>187</v>
      </c>
      <c r="C263" s="12">
        <v>200</v>
      </c>
      <c r="D263" s="13" t="s">
        <v>146</v>
      </c>
      <c r="E263" s="23">
        <f>SUM('[1]9'!G717)</f>
        <v>14.4</v>
      </c>
    </row>
    <row r="264" spans="1:5" ht="30" x14ac:dyDescent="0.25">
      <c r="A264" s="16" t="s">
        <v>16</v>
      </c>
      <c r="B264" s="34" t="s">
        <v>187</v>
      </c>
      <c r="C264" s="12">
        <v>600</v>
      </c>
      <c r="D264" s="13"/>
      <c r="E264" s="23">
        <f>E265</f>
        <v>30</v>
      </c>
    </row>
    <row r="265" spans="1:5" x14ac:dyDescent="0.25">
      <c r="A265" s="14" t="s">
        <v>127</v>
      </c>
      <c r="B265" s="34" t="s">
        <v>187</v>
      </c>
      <c r="C265" s="12">
        <v>600</v>
      </c>
      <c r="D265" s="13" t="s">
        <v>128</v>
      </c>
      <c r="E265" s="23">
        <f>SUM('[1]9'!G454)</f>
        <v>30</v>
      </c>
    </row>
    <row r="266" spans="1:5" ht="30" x14ac:dyDescent="0.25">
      <c r="A266" s="16" t="s">
        <v>16</v>
      </c>
      <c r="B266" s="34" t="s">
        <v>187</v>
      </c>
      <c r="C266" s="12">
        <v>600</v>
      </c>
      <c r="D266" s="13"/>
      <c r="E266" s="23">
        <f>E267</f>
        <v>18</v>
      </c>
    </row>
    <row r="267" spans="1:5" x14ac:dyDescent="0.25">
      <c r="A267" s="14" t="s">
        <v>173</v>
      </c>
      <c r="B267" s="34" t="s">
        <v>187</v>
      </c>
      <c r="C267" s="12">
        <v>600</v>
      </c>
      <c r="D267" s="13" t="s">
        <v>55</v>
      </c>
      <c r="E267" s="23">
        <f>SUM('[1]9'!G201)</f>
        <v>18</v>
      </c>
    </row>
    <row r="268" spans="1:5" ht="45" x14ac:dyDescent="0.25">
      <c r="A268" s="14" t="s">
        <v>188</v>
      </c>
      <c r="B268" s="34" t="s">
        <v>189</v>
      </c>
      <c r="C268" s="12"/>
      <c r="D268" s="13"/>
      <c r="E268" s="23">
        <f>E269+E272</f>
        <v>2652</v>
      </c>
    </row>
    <row r="269" spans="1:5" ht="45" x14ac:dyDescent="0.25">
      <c r="A269" s="14" t="s">
        <v>190</v>
      </c>
      <c r="B269" s="34" t="s">
        <v>191</v>
      </c>
      <c r="C269" s="12"/>
      <c r="D269" s="13"/>
      <c r="E269" s="23">
        <f>E270</f>
        <v>266.60000000000002</v>
      </c>
    </row>
    <row r="270" spans="1:5" ht="30" x14ac:dyDescent="0.25">
      <c r="A270" s="16" t="s">
        <v>68</v>
      </c>
      <c r="B270" s="34" t="s">
        <v>191</v>
      </c>
      <c r="C270" s="12">
        <v>200</v>
      </c>
      <c r="D270" s="13"/>
      <c r="E270" s="23">
        <f>E271</f>
        <v>266.60000000000002</v>
      </c>
    </row>
    <row r="271" spans="1:5" x14ac:dyDescent="0.25">
      <c r="A271" s="14" t="s">
        <v>192</v>
      </c>
      <c r="B271" s="34" t="s">
        <v>191</v>
      </c>
      <c r="C271" s="12">
        <v>200</v>
      </c>
      <c r="D271" s="13" t="s">
        <v>193</v>
      </c>
      <c r="E271" s="23">
        <f>SUM('[1]9'!G922)</f>
        <v>266.60000000000002</v>
      </c>
    </row>
    <row r="272" spans="1:5" ht="60" x14ac:dyDescent="0.25">
      <c r="A272" s="16" t="s">
        <v>338</v>
      </c>
      <c r="B272" s="24">
        <v>5720100000</v>
      </c>
      <c r="C272" s="12"/>
      <c r="D272" s="13"/>
      <c r="E272" s="23">
        <f>SUM(E273+E276)</f>
        <v>2385.4</v>
      </c>
    </row>
    <row r="273" spans="1:5" ht="30" x14ac:dyDescent="0.25">
      <c r="A273" s="16" t="s">
        <v>339</v>
      </c>
      <c r="B273" s="24" t="s">
        <v>340</v>
      </c>
      <c r="C273" s="12"/>
      <c r="D273" s="13"/>
      <c r="E273" s="23">
        <f>SUM(E274)</f>
        <v>2266.1</v>
      </c>
    </row>
    <row r="274" spans="1:5" ht="30" x14ac:dyDescent="0.25">
      <c r="A274" s="16" t="s">
        <v>147</v>
      </c>
      <c r="B274" s="24" t="s">
        <v>340</v>
      </c>
      <c r="C274" s="12">
        <v>400</v>
      </c>
      <c r="D274" s="13"/>
      <c r="E274" s="23">
        <f>SUM(E275)</f>
        <v>2266.1</v>
      </c>
    </row>
    <row r="275" spans="1:5" x14ac:dyDescent="0.25">
      <c r="A275" s="16" t="s">
        <v>148</v>
      </c>
      <c r="B275" s="24" t="s">
        <v>340</v>
      </c>
      <c r="C275" s="12">
        <v>400</v>
      </c>
      <c r="D275" s="13" t="s">
        <v>149</v>
      </c>
      <c r="E275" s="23">
        <f>SUM('[1]9'!G939)</f>
        <v>2266.1</v>
      </c>
    </row>
    <row r="276" spans="1:5" ht="47.25" customHeight="1" x14ac:dyDescent="0.25">
      <c r="A276" s="16" t="s">
        <v>341</v>
      </c>
      <c r="B276" s="24" t="s">
        <v>340</v>
      </c>
      <c r="C276" s="12"/>
      <c r="D276" s="13"/>
      <c r="E276" s="23">
        <f>SUM(E277)</f>
        <v>119.3</v>
      </c>
    </row>
    <row r="277" spans="1:5" ht="29.25" customHeight="1" x14ac:dyDescent="0.25">
      <c r="A277" s="16" t="s">
        <v>147</v>
      </c>
      <c r="B277" s="24" t="s">
        <v>340</v>
      </c>
      <c r="C277" s="12">
        <v>400</v>
      </c>
      <c r="D277" s="13"/>
      <c r="E277" s="23">
        <f>SUM(E278)</f>
        <v>119.3</v>
      </c>
    </row>
    <row r="278" spans="1:5" x14ac:dyDescent="0.25">
      <c r="A278" s="16" t="s">
        <v>148</v>
      </c>
      <c r="B278" s="24" t="s">
        <v>340</v>
      </c>
      <c r="C278" s="12">
        <v>400</v>
      </c>
      <c r="D278" s="13" t="s">
        <v>149</v>
      </c>
      <c r="E278" s="23">
        <f>SUM('[1]9'!G943)</f>
        <v>119.3</v>
      </c>
    </row>
    <row r="279" spans="1:5" ht="54" customHeight="1" x14ac:dyDescent="0.25">
      <c r="A279" s="14" t="s">
        <v>194</v>
      </c>
      <c r="B279" s="36">
        <v>5900000000</v>
      </c>
      <c r="C279" s="12"/>
      <c r="D279" s="13"/>
      <c r="E279" s="23">
        <f>E280+E319+E329</f>
        <v>117000.50000000003</v>
      </c>
    </row>
    <row r="280" spans="1:5" ht="45" x14ac:dyDescent="0.25">
      <c r="A280" s="14" t="s">
        <v>195</v>
      </c>
      <c r="B280" s="34" t="s">
        <v>196</v>
      </c>
      <c r="C280" s="12"/>
      <c r="D280" s="13"/>
      <c r="E280" s="23">
        <f>E281+E284+E289+E292+E294+E297+E310+E313+E316</f>
        <v>80050.10000000002</v>
      </c>
    </row>
    <row r="281" spans="1:5" ht="45" x14ac:dyDescent="0.25">
      <c r="A281" s="14" t="s">
        <v>197</v>
      </c>
      <c r="B281" s="36">
        <v>5910100203</v>
      </c>
      <c r="C281" s="12"/>
      <c r="D281" s="13"/>
      <c r="E281" s="23">
        <f>SUM(E283)</f>
        <v>3071.8</v>
      </c>
    </row>
    <row r="282" spans="1:5" ht="69" customHeight="1" x14ac:dyDescent="0.25">
      <c r="A282" s="14" t="s">
        <v>30</v>
      </c>
      <c r="B282" s="36">
        <v>5910100203</v>
      </c>
      <c r="C282" s="12">
        <v>100</v>
      </c>
      <c r="D282" s="13"/>
      <c r="E282" s="23">
        <f>SUM(E283)</f>
        <v>3071.8</v>
      </c>
    </row>
    <row r="283" spans="1:5" ht="45" x14ac:dyDescent="0.25">
      <c r="A283" s="14" t="s">
        <v>198</v>
      </c>
      <c r="B283" s="36">
        <v>5910100203</v>
      </c>
      <c r="C283" s="12">
        <v>100</v>
      </c>
      <c r="D283" s="13" t="s">
        <v>199</v>
      </c>
      <c r="E283" s="23">
        <f>SUM('[1]9'!G586)</f>
        <v>3071.8</v>
      </c>
    </row>
    <row r="284" spans="1:5" ht="30" x14ac:dyDescent="0.25">
      <c r="A284" s="14" t="s">
        <v>200</v>
      </c>
      <c r="B284" s="58">
        <v>5910100204</v>
      </c>
      <c r="C284" s="12"/>
      <c r="D284" s="13"/>
      <c r="E284" s="23">
        <f>SUM(E285)</f>
        <v>29817.9</v>
      </c>
    </row>
    <row r="285" spans="1:5" ht="62.25" customHeight="1" x14ac:dyDescent="0.25">
      <c r="A285" s="14" t="s">
        <v>30</v>
      </c>
      <c r="B285" s="58">
        <v>5910100204</v>
      </c>
      <c r="C285" s="12">
        <v>100</v>
      </c>
      <c r="D285" s="13"/>
      <c r="E285" s="23">
        <f>E286+E287+E288</f>
        <v>29817.9</v>
      </c>
    </row>
    <row r="286" spans="1:5" ht="37.5" customHeight="1" x14ac:dyDescent="0.25">
      <c r="A286" s="14" t="s">
        <v>201</v>
      </c>
      <c r="B286" s="58">
        <v>5910100204</v>
      </c>
      <c r="C286" s="12">
        <v>100</v>
      </c>
      <c r="D286" s="13" t="s">
        <v>202</v>
      </c>
      <c r="E286" s="23">
        <f>SUM('[1]9'!G594)</f>
        <v>20295</v>
      </c>
    </row>
    <row r="287" spans="1:5" ht="45" x14ac:dyDescent="0.25">
      <c r="A287" s="14" t="s">
        <v>203</v>
      </c>
      <c r="B287" s="58">
        <v>5910100204</v>
      </c>
      <c r="C287" s="12">
        <v>100</v>
      </c>
      <c r="D287" s="13" t="s">
        <v>204</v>
      </c>
      <c r="E287" s="23">
        <f>SUM('[1]9'!G495)</f>
        <v>7429.9</v>
      </c>
    </row>
    <row r="288" spans="1:5" x14ac:dyDescent="0.25">
      <c r="A288" s="14" t="s">
        <v>145</v>
      </c>
      <c r="B288" s="58">
        <v>5910100204</v>
      </c>
      <c r="C288" s="12">
        <v>100</v>
      </c>
      <c r="D288" s="13" t="s">
        <v>146</v>
      </c>
      <c r="E288" s="23">
        <f>SUM('[1]9'!G694)</f>
        <v>2093</v>
      </c>
    </row>
    <row r="289" spans="1:5" ht="46.5" customHeight="1" x14ac:dyDescent="0.25">
      <c r="A289" s="14" t="s">
        <v>205</v>
      </c>
      <c r="B289" s="61">
        <v>5910100224</v>
      </c>
      <c r="C289" s="12"/>
      <c r="D289" s="13"/>
      <c r="E289" s="23">
        <f>SUM(E290)</f>
        <v>2563</v>
      </c>
    </row>
    <row r="290" spans="1:5" ht="60.75" customHeight="1" x14ac:dyDescent="0.25">
      <c r="A290" s="14" t="s">
        <v>30</v>
      </c>
      <c r="B290" s="61">
        <v>5910100224</v>
      </c>
      <c r="C290" s="12">
        <v>100</v>
      </c>
      <c r="D290" s="13"/>
      <c r="E290" s="23">
        <f>E291</f>
        <v>2563</v>
      </c>
    </row>
    <row r="291" spans="1:5" ht="45" x14ac:dyDescent="0.25">
      <c r="A291" s="14" t="s">
        <v>203</v>
      </c>
      <c r="B291" s="61">
        <v>5910100224</v>
      </c>
      <c r="C291" s="12">
        <v>100</v>
      </c>
      <c r="D291" s="13" t="s">
        <v>204</v>
      </c>
      <c r="E291" s="23">
        <f>SUM('[1]9'!G1005)</f>
        <v>2563</v>
      </c>
    </row>
    <row r="292" spans="1:5" ht="45" x14ac:dyDescent="0.25">
      <c r="A292" s="14" t="s">
        <v>206</v>
      </c>
      <c r="B292" s="58" t="s">
        <v>343</v>
      </c>
      <c r="C292" s="12"/>
      <c r="D292" s="13"/>
      <c r="E292" s="23">
        <f>SUM(E293)</f>
        <v>4097</v>
      </c>
    </row>
    <row r="293" spans="1:5" x14ac:dyDescent="0.25">
      <c r="A293" s="14" t="s">
        <v>145</v>
      </c>
      <c r="B293" s="58" t="s">
        <v>343</v>
      </c>
      <c r="C293" s="12">
        <v>100</v>
      </c>
      <c r="D293" s="13" t="s">
        <v>146</v>
      </c>
      <c r="E293" s="23">
        <f>SUM('[1]9'!G527)</f>
        <v>4097</v>
      </c>
    </row>
    <row r="294" spans="1:5" ht="50.25" customHeight="1" x14ac:dyDescent="0.25">
      <c r="A294" s="40" t="s">
        <v>207</v>
      </c>
      <c r="B294" s="62">
        <v>5910145799</v>
      </c>
      <c r="C294" s="12"/>
      <c r="D294" s="13"/>
      <c r="E294" s="23">
        <f>SUM(E295)</f>
        <v>1237</v>
      </c>
    </row>
    <row r="295" spans="1:5" ht="59.25" customHeight="1" x14ac:dyDescent="0.25">
      <c r="A295" s="14" t="s">
        <v>30</v>
      </c>
      <c r="B295" s="62">
        <v>5910145799</v>
      </c>
      <c r="C295" s="12">
        <v>100</v>
      </c>
      <c r="D295" s="13"/>
      <c r="E295" s="23">
        <f>SUM(E296)</f>
        <v>1237</v>
      </c>
    </row>
    <row r="296" spans="1:5" x14ac:dyDescent="0.25">
      <c r="A296" s="40" t="s">
        <v>208</v>
      </c>
      <c r="B296" s="62">
        <v>5910145799</v>
      </c>
      <c r="C296" s="12">
        <v>100</v>
      </c>
      <c r="D296" s="13" t="s">
        <v>209</v>
      </c>
      <c r="E296" s="23">
        <f>SUM('[1]9'!G951)</f>
        <v>1237</v>
      </c>
    </row>
    <row r="297" spans="1:5" ht="180" x14ac:dyDescent="0.25">
      <c r="A297" s="41" t="s">
        <v>210</v>
      </c>
      <c r="B297" s="36">
        <v>5910172972</v>
      </c>
      <c r="C297" s="12"/>
      <c r="D297" s="13"/>
      <c r="E297" s="23">
        <f>SUM(E298:E309)</f>
        <v>37125</v>
      </c>
    </row>
    <row r="298" spans="1:5" ht="45" x14ac:dyDescent="0.25">
      <c r="A298" s="41" t="s">
        <v>211</v>
      </c>
      <c r="B298" s="36">
        <v>5910172972</v>
      </c>
      <c r="C298" s="12">
        <v>100</v>
      </c>
      <c r="D298" s="13" t="s">
        <v>212</v>
      </c>
      <c r="E298" s="23">
        <f>SUM('[1]9'!G987)</f>
        <v>45</v>
      </c>
    </row>
    <row r="299" spans="1:5" ht="53.25" customHeight="1" x14ac:dyDescent="0.25">
      <c r="A299" s="16" t="s">
        <v>213</v>
      </c>
      <c r="B299" s="36">
        <v>5910172972</v>
      </c>
      <c r="C299" s="12">
        <v>100</v>
      </c>
      <c r="D299" s="13" t="s">
        <v>202</v>
      </c>
      <c r="E299" s="23">
        <f>SUM('[1]9'!G599)</f>
        <v>8131</v>
      </c>
    </row>
    <row r="300" spans="1:5" ht="45" x14ac:dyDescent="0.25">
      <c r="A300" s="16" t="s">
        <v>214</v>
      </c>
      <c r="B300" s="36">
        <v>5910172972</v>
      </c>
      <c r="C300" s="12">
        <v>100</v>
      </c>
      <c r="D300" s="13" t="s">
        <v>204</v>
      </c>
      <c r="E300" s="23">
        <f>SUM('[1]9'!G503+'[1]9'!G502+'[1]9'!G1010)</f>
        <v>4009</v>
      </c>
    </row>
    <row r="301" spans="1:5" x14ac:dyDescent="0.25">
      <c r="A301" s="16" t="s">
        <v>145</v>
      </c>
      <c r="B301" s="36">
        <v>5910172972</v>
      </c>
      <c r="C301" s="12">
        <v>100</v>
      </c>
      <c r="D301" s="13" t="s">
        <v>146</v>
      </c>
      <c r="E301" s="23">
        <f>SUM('[1]9'!G532+'[1]9'!G723+'[1]9'!G699)</f>
        <v>8328</v>
      </c>
    </row>
    <row r="302" spans="1:5" ht="45" x14ac:dyDescent="0.25">
      <c r="A302" s="16" t="s">
        <v>157</v>
      </c>
      <c r="B302" s="36">
        <v>5910172972</v>
      </c>
      <c r="C302" s="12">
        <v>100</v>
      </c>
      <c r="D302" s="13" t="s">
        <v>158</v>
      </c>
      <c r="E302" s="23">
        <f>SUM('[1]9'!G784)</f>
        <v>1607</v>
      </c>
    </row>
    <row r="303" spans="1:5" x14ac:dyDescent="0.25">
      <c r="A303" s="40" t="s">
        <v>215</v>
      </c>
      <c r="B303" s="36">
        <v>5910172972</v>
      </c>
      <c r="C303" s="12">
        <v>100</v>
      </c>
      <c r="D303" s="13" t="s">
        <v>47</v>
      </c>
      <c r="E303" s="23">
        <f>SUM('[1]9'!G38)</f>
        <v>263</v>
      </c>
    </row>
    <row r="304" spans="1:5" x14ac:dyDescent="0.25">
      <c r="A304" s="40" t="s">
        <v>215</v>
      </c>
      <c r="B304" s="36">
        <v>5910172972</v>
      </c>
      <c r="C304" s="12">
        <v>600</v>
      </c>
      <c r="D304" s="13" t="s">
        <v>47</v>
      </c>
      <c r="E304" s="23">
        <f>SUM('[1]9'!G338)</f>
        <v>1375</v>
      </c>
    </row>
    <row r="305" spans="1:5" x14ac:dyDescent="0.25">
      <c r="A305" s="40" t="s">
        <v>127</v>
      </c>
      <c r="B305" s="36">
        <v>5910172972</v>
      </c>
      <c r="C305" s="12">
        <v>100</v>
      </c>
      <c r="D305" s="13" t="s">
        <v>128</v>
      </c>
      <c r="E305" s="23">
        <f>SUM('[1]9'!G460)</f>
        <v>3048</v>
      </c>
    </row>
    <row r="306" spans="1:5" x14ac:dyDescent="0.25">
      <c r="A306" s="40" t="s">
        <v>216</v>
      </c>
      <c r="B306" s="36">
        <v>5910172972</v>
      </c>
      <c r="C306" s="12">
        <v>100</v>
      </c>
      <c r="D306" s="13" t="s">
        <v>20</v>
      </c>
      <c r="E306" s="23">
        <f>SUM('[1]9'!G151)</f>
        <v>345</v>
      </c>
    </row>
    <row r="307" spans="1:5" x14ac:dyDescent="0.25">
      <c r="A307" s="40" t="s">
        <v>216</v>
      </c>
      <c r="B307" s="36">
        <v>5910172972</v>
      </c>
      <c r="C307" s="12">
        <v>600</v>
      </c>
      <c r="D307" s="13" t="s">
        <v>20</v>
      </c>
      <c r="E307" s="23">
        <f>SUM('[1]9'!G125+'[1]9'!G164)</f>
        <v>9377</v>
      </c>
    </row>
    <row r="308" spans="1:5" x14ac:dyDescent="0.25">
      <c r="A308" s="40" t="s">
        <v>217</v>
      </c>
      <c r="B308" s="36">
        <v>5910172972</v>
      </c>
      <c r="C308" s="12">
        <v>100</v>
      </c>
      <c r="D308" s="13" t="s">
        <v>55</v>
      </c>
      <c r="E308" s="23">
        <f>SUM('[1]9'!G215)</f>
        <v>300</v>
      </c>
    </row>
    <row r="309" spans="1:5" x14ac:dyDescent="0.25">
      <c r="A309" s="40" t="s">
        <v>208</v>
      </c>
      <c r="B309" s="36">
        <v>5910172972</v>
      </c>
      <c r="C309" s="12">
        <v>100</v>
      </c>
      <c r="D309" s="13" t="s">
        <v>209</v>
      </c>
      <c r="E309" s="23">
        <f>SUM('[1]9'!G956)</f>
        <v>297</v>
      </c>
    </row>
    <row r="310" spans="1:5" ht="180" x14ac:dyDescent="0.25">
      <c r="A310" s="41" t="s">
        <v>218</v>
      </c>
      <c r="B310" s="24" t="s">
        <v>344</v>
      </c>
      <c r="C310" s="12"/>
      <c r="D310" s="13"/>
      <c r="E310" s="23">
        <f>E311</f>
        <v>371.3</v>
      </c>
    </row>
    <row r="311" spans="1:5" ht="75" x14ac:dyDescent="0.25">
      <c r="A311" s="14" t="s">
        <v>30</v>
      </c>
      <c r="B311" s="24" t="s">
        <v>344</v>
      </c>
      <c r="C311" s="12">
        <v>100</v>
      </c>
      <c r="D311" s="13"/>
      <c r="E311" s="23">
        <f>E312</f>
        <v>371.3</v>
      </c>
    </row>
    <row r="312" spans="1:5" ht="45" x14ac:dyDescent="0.25">
      <c r="A312" s="16" t="s">
        <v>214</v>
      </c>
      <c r="B312" s="24" t="s">
        <v>344</v>
      </c>
      <c r="C312" s="12">
        <v>100</v>
      </c>
      <c r="D312" s="13" t="s">
        <v>204</v>
      </c>
      <c r="E312" s="23">
        <f>SUM('[1]9'!G504)</f>
        <v>371.3</v>
      </c>
    </row>
    <row r="313" spans="1:5" x14ac:dyDescent="0.25">
      <c r="A313" s="16" t="s">
        <v>219</v>
      </c>
      <c r="B313" s="36">
        <v>5910100059</v>
      </c>
      <c r="C313" s="12"/>
      <c r="D313" s="13"/>
      <c r="E313" s="23">
        <f>E314</f>
        <v>51</v>
      </c>
    </row>
    <row r="314" spans="1:5" ht="30" x14ac:dyDescent="0.25">
      <c r="A314" s="16" t="s">
        <v>53</v>
      </c>
      <c r="B314" s="36">
        <v>5910100059</v>
      </c>
      <c r="C314" s="12">
        <v>200</v>
      </c>
      <c r="D314" s="13"/>
      <c r="E314" s="23">
        <f>E315</f>
        <v>51</v>
      </c>
    </row>
    <row r="315" spans="1:5" x14ac:dyDescent="0.25">
      <c r="A315" s="14" t="s">
        <v>145</v>
      </c>
      <c r="B315" s="36">
        <v>5910100059</v>
      </c>
      <c r="C315" s="12">
        <v>200</v>
      </c>
      <c r="D315" s="13" t="s">
        <v>146</v>
      </c>
      <c r="E315" s="23">
        <f>SUM('[1]9'!G728)</f>
        <v>51</v>
      </c>
    </row>
    <row r="316" spans="1:5" ht="45" x14ac:dyDescent="0.25">
      <c r="A316" s="16" t="s">
        <v>220</v>
      </c>
      <c r="B316" s="36">
        <v>5910100060</v>
      </c>
      <c r="C316" s="12"/>
      <c r="D316" s="13"/>
      <c r="E316" s="23">
        <f>E317</f>
        <v>1716.1</v>
      </c>
    </row>
    <row r="317" spans="1:5" ht="30" x14ac:dyDescent="0.25">
      <c r="A317" s="16" t="s">
        <v>45</v>
      </c>
      <c r="B317" s="36">
        <v>5910100060</v>
      </c>
      <c r="C317" s="12">
        <v>200</v>
      </c>
      <c r="D317" s="13"/>
      <c r="E317" s="23">
        <f>E318</f>
        <v>1716.1</v>
      </c>
    </row>
    <row r="318" spans="1:5" x14ac:dyDescent="0.25">
      <c r="A318" s="14" t="s">
        <v>145</v>
      </c>
      <c r="B318" s="36">
        <v>5910100060</v>
      </c>
      <c r="C318" s="12">
        <v>200</v>
      </c>
      <c r="D318" s="13" t="s">
        <v>146</v>
      </c>
      <c r="E318" s="23">
        <f>SUM('[1]9'!G537)</f>
        <v>1716.1</v>
      </c>
    </row>
    <row r="319" spans="1:5" ht="45" x14ac:dyDescent="0.25">
      <c r="A319" s="14" t="s">
        <v>322</v>
      </c>
      <c r="B319" s="36">
        <v>5920000000</v>
      </c>
      <c r="C319" s="12"/>
      <c r="D319" s="13"/>
      <c r="E319" s="23">
        <f>E320+E323+E326</f>
        <v>36944.300000000003</v>
      </c>
    </row>
    <row r="320" spans="1:5" ht="45" x14ac:dyDescent="0.25">
      <c r="A320" s="14" t="s">
        <v>221</v>
      </c>
      <c r="B320" s="36">
        <v>5920121601</v>
      </c>
      <c r="C320" s="12"/>
      <c r="D320" s="13"/>
      <c r="E320" s="23">
        <f>E321</f>
        <v>9696.2999999999993</v>
      </c>
    </row>
    <row r="321" spans="1:5" x14ac:dyDescent="0.25">
      <c r="A321" s="16" t="s">
        <v>222</v>
      </c>
      <c r="B321" s="36">
        <v>5920121601</v>
      </c>
      <c r="C321" s="12">
        <v>500</v>
      </c>
      <c r="D321" s="13"/>
      <c r="E321" s="23">
        <f>SUM('[1]9'!G569)</f>
        <v>9696.2999999999993</v>
      </c>
    </row>
    <row r="322" spans="1:5" ht="45" x14ac:dyDescent="0.25">
      <c r="A322" s="16" t="s">
        <v>223</v>
      </c>
      <c r="B322" s="36">
        <v>5920121601</v>
      </c>
      <c r="C322" s="12">
        <v>500</v>
      </c>
      <c r="D322" s="13" t="s">
        <v>224</v>
      </c>
      <c r="E322" s="23">
        <f>SUM('[2]9'!G556)</f>
        <v>9685</v>
      </c>
    </row>
    <row r="323" spans="1:5" ht="60" x14ac:dyDescent="0.25">
      <c r="A323" s="16" t="s">
        <v>225</v>
      </c>
      <c r="B323" s="36">
        <v>5920172680</v>
      </c>
      <c r="C323" s="12"/>
      <c r="D323" s="13"/>
      <c r="E323" s="23">
        <f>E324</f>
        <v>26978.2</v>
      </c>
    </row>
    <row r="324" spans="1:5" x14ac:dyDescent="0.25">
      <c r="A324" s="16" t="s">
        <v>222</v>
      </c>
      <c r="B324" s="36">
        <v>5920172680</v>
      </c>
      <c r="C324" s="12">
        <v>500</v>
      </c>
      <c r="D324" s="13"/>
      <c r="E324" s="23">
        <f>E325</f>
        <v>26978.2</v>
      </c>
    </row>
    <row r="325" spans="1:5" ht="45" x14ac:dyDescent="0.25">
      <c r="A325" s="16" t="s">
        <v>223</v>
      </c>
      <c r="B325" s="36">
        <v>5920172680</v>
      </c>
      <c r="C325" s="12">
        <v>500</v>
      </c>
      <c r="D325" s="13" t="s">
        <v>224</v>
      </c>
      <c r="E325" s="23">
        <f>SUM('[1]9'!G573)</f>
        <v>26978.2</v>
      </c>
    </row>
    <row r="326" spans="1:5" ht="90" x14ac:dyDescent="0.25">
      <c r="A326" s="16" t="s">
        <v>226</v>
      </c>
      <c r="B326" s="34" t="s">
        <v>345</v>
      </c>
      <c r="C326" s="12"/>
      <c r="D326" s="13"/>
      <c r="E326" s="23">
        <f>E328</f>
        <v>269.8</v>
      </c>
    </row>
    <row r="327" spans="1:5" x14ac:dyDescent="0.25">
      <c r="A327" s="16" t="s">
        <v>222</v>
      </c>
      <c r="B327" s="34" t="s">
        <v>345</v>
      </c>
      <c r="C327" s="12">
        <v>500</v>
      </c>
      <c r="D327" s="13"/>
      <c r="E327" s="23">
        <f>E328</f>
        <v>269.8</v>
      </c>
    </row>
    <row r="328" spans="1:5" ht="45" x14ac:dyDescent="0.25">
      <c r="A328" s="16" t="s">
        <v>223</v>
      </c>
      <c r="B328" s="34" t="s">
        <v>345</v>
      </c>
      <c r="C328" s="12">
        <v>500</v>
      </c>
      <c r="D328" s="13" t="s">
        <v>224</v>
      </c>
      <c r="E328" s="23">
        <f>SUM('[1]9'!G577)</f>
        <v>269.8</v>
      </c>
    </row>
    <row r="329" spans="1:5" ht="60" x14ac:dyDescent="0.25">
      <c r="A329" s="14" t="s">
        <v>316</v>
      </c>
      <c r="B329" s="36">
        <v>5930000000</v>
      </c>
      <c r="C329" s="12"/>
      <c r="D329" s="13"/>
      <c r="E329" s="23">
        <f>E330</f>
        <v>6.1</v>
      </c>
    </row>
    <row r="330" spans="1:5" ht="45" x14ac:dyDescent="0.25">
      <c r="A330" s="16" t="s">
        <v>319</v>
      </c>
      <c r="B330" s="36">
        <v>5930100000</v>
      </c>
      <c r="C330" s="12"/>
      <c r="D330" s="13"/>
      <c r="E330" s="23">
        <f>E331</f>
        <v>6.1</v>
      </c>
    </row>
    <row r="331" spans="1:5" ht="30" x14ac:dyDescent="0.25">
      <c r="A331" s="16" t="s">
        <v>317</v>
      </c>
      <c r="B331" s="25">
        <v>5930121603</v>
      </c>
      <c r="C331" s="12">
        <v>700</v>
      </c>
      <c r="D331" s="13"/>
      <c r="E331" s="23">
        <f>E332</f>
        <v>6.1</v>
      </c>
    </row>
    <row r="332" spans="1:5" ht="30" x14ac:dyDescent="0.25">
      <c r="A332" s="16" t="s">
        <v>318</v>
      </c>
      <c r="B332" s="25">
        <v>5930121603</v>
      </c>
      <c r="C332" s="12">
        <v>700</v>
      </c>
      <c r="D332" s="13" t="s">
        <v>320</v>
      </c>
      <c r="E332" s="23">
        <f>SUM('[1]9'!G562)</f>
        <v>6.1</v>
      </c>
    </row>
    <row r="333" spans="1:5" ht="45" x14ac:dyDescent="0.25">
      <c r="A333" s="14" t="s">
        <v>227</v>
      </c>
      <c r="B333" s="34" t="s">
        <v>228</v>
      </c>
      <c r="C333" s="12"/>
      <c r="D333" s="13"/>
      <c r="E333" s="23">
        <f>E346+E334+E337+E340+E343</f>
        <v>3824.9</v>
      </c>
    </row>
    <row r="334" spans="1:5" ht="46.5" customHeight="1" x14ac:dyDescent="0.25">
      <c r="A334" s="50" t="s">
        <v>229</v>
      </c>
      <c r="B334" s="34" t="s">
        <v>230</v>
      </c>
      <c r="C334" s="12"/>
      <c r="D334" s="13"/>
      <c r="E334" s="23">
        <f>SUM(E335)</f>
        <v>124.3</v>
      </c>
    </row>
    <row r="335" spans="1:5" ht="30" customHeight="1" x14ac:dyDescent="0.25">
      <c r="A335" s="16" t="s">
        <v>68</v>
      </c>
      <c r="B335" s="34" t="s">
        <v>230</v>
      </c>
      <c r="C335" s="12">
        <v>200</v>
      </c>
      <c r="D335" s="13"/>
      <c r="E335" s="23">
        <f>SUM(E336)</f>
        <v>124.3</v>
      </c>
    </row>
    <row r="336" spans="1:5" ht="21" customHeight="1" x14ac:dyDescent="0.25">
      <c r="A336" s="14" t="s">
        <v>145</v>
      </c>
      <c r="B336" s="34" t="s">
        <v>230</v>
      </c>
      <c r="C336" s="13" t="s">
        <v>33</v>
      </c>
      <c r="D336" s="13" t="s">
        <v>146</v>
      </c>
      <c r="E336" s="23">
        <f>SUM('[1]9'!G733)</f>
        <v>124.3</v>
      </c>
    </row>
    <row r="337" spans="1:5" ht="30" x14ac:dyDescent="0.25">
      <c r="A337" s="50" t="s">
        <v>231</v>
      </c>
      <c r="B337" s="36">
        <v>6000100062</v>
      </c>
      <c r="C337" s="13"/>
      <c r="D337" s="13"/>
      <c r="E337" s="23">
        <f>SUM(E339)</f>
        <v>40</v>
      </c>
    </row>
    <row r="338" spans="1:5" ht="31.5" customHeight="1" x14ac:dyDescent="0.25">
      <c r="A338" s="16" t="s">
        <v>68</v>
      </c>
      <c r="B338" s="36">
        <v>6000100062</v>
      </c>
      <c r="C338" s="13" t="s">
        <v>33</v>
      </c>
      <c r="D338" s="13"/>
      <c r="E338" s="23">
        <f>SUM(E339)</f>
        <v>40</v>
      </c>
    </row>
    <row r="339" spans="1:5" x14ac:dyDescent="0.25">
      <c r="A339" s="14" t="s">
        <v>145</v>
      </c>
      <c r="B339" s="36">
        <v>6000100062</v>
      </c>
      <c r="C339" s="13" t="s">
        <v>33</v>
      </c>
      <c r="D339" s="13" t="s">
        <v>146</v>
      </c>
      <c r="E339" s="23">
        <f>SUM('[1]9'!G737)</f>
        <v>40</v>
      </c>
    </row>
    <row r="340" spans="1:5" ht="30" x14ac:dyDescent="0.25">
      <c r="A340" s="16" t="s">
        <v>325</v>
      </c>
      <c r="B340" s="36">
        <v>6000100063</v>
      </c>
      <c r="C340" s="13"/>
      <c r="D340" s="13"/>
      <c r="E340" s="23">
        <f>SUM(E341)</f>
        <v>72.400000000000006</v>
      </c>
    </row>
    <row r="341" spans="1:5" ht="30" x14ac:dyDescent="0.25">
      <c r="A341" s="16" t="s">
        <v>68</v>
      </c>
      <c r="B341" s="36">
        <v>6000100063</v>
      </c>
      <c r="C341" s="13" t="s">
        <v>33</v>
      </c>
      <c r="D341" s="13"/>
      <c r="E341" s="23">
        <f>SUM(E342)</f>
        <v>72.400000000000006</v>
      </c>
    </row>
    <row r="342" spans="1:5" x14ac:dyDescent="0.25">
      <c r="A342" s="14" t="s">
        <v>145</v>
      </c>
      <c r="B342" s="36">
        <v>6000100063</v>
      </c>
      <c r="C342" s="13" t="s">
        <v>33</v>
      </c>
      <c r="D342" s="13" t="s">
        <v>146</v>
      </c>
      <c r="E342" s="23">
        <f>SUM('[1]9'!G741)</f>
        <v>72.400000000000006</v>
      </c>
    </row>
    <row r="343" spans="1:5" ht="30" x14ac:dyDescent="0.25">
      <c r="A343" s="50" t="s">
        <v>232</v>
      </c>
      <c r="B343" s="36">
        <v>6000100064</v>
      </c>
      <c r="C343" s="13"/>
      <c r="D343" s="13"/>
      <c r="E343" s="23">
        <f>SUM(E344)</f>
        <v>29</v>
      </c>
    </row>
    <row r="344" spans="1:5" ht="30" x14ac:dyDescent="0.25">
      <c r="A344" s="16" t="s">
        <v>68</v>
      </c>
      <c r="B344" s="36">
        <v>6000100064</v>
      </c>
      <c r="C344" s="13" t="s">
        <v>33</v>
      </c>
      <c r="D344" s="13"/>
      <c r="E344" s="23">
        <f>SUM(E345)</f>
        <v>29</v>
      </c>
    </row>
    <row r="345" spans="1:5" x14ac:dyDescent="0.25">
      <c r="A345" s="14" t="s">
        <v>145</v>
      </c>
      <c r="B345" s="36">
        <v>6000100064</v>
      </c>
      <c r="C345" s="13" t="s">
        <v>33</v>
      </c>
      <c r="D345" s="13" t="s">
        <v>146</v>
      </c>
      <c r="E345" s="23">
        <f>SUM('[1]9'!G745)</f>
        <v>29</v>
      </c>
    </row>
    <row r="346" spans="1:5" ht="60" x14ac:dyDescent="0.25">
      <c r="A346" s="14" t="s">
        <v>233</v>
      </c>
      <c r="B346" s="36">
        <v>6000100065</v>
      </c>
      <c r="C346" s="12"/>
      <c r="D346" s="13"/>
      <c r="E346" s="23">
        <f>SUM(E347+E349+E353+E351)</f>
        <v>3559.2</v>
      </c>
    </row>
    <row r="347" spans="1:5" ht="75" x14ac:dyDescent="0.25">
      <c r="A347" s="14" t="s">
        <v>30</v>
      </c>
      <c r="B347" s="36">
        <v>6000100065</v>
      </c>
      <c r="C347" s="12">
        <v>100</v>
      </c>
      <c r="D347" s="13"/>
      <c r="E347" s="23">
        <f>SUM(E348)</f>
        <v>3188</v>
      </c>
    </row>
    <row r="348" spans="1:5" x14ac:dyDescent="0.25">
      <c r="A348" s="14" t="s">
        <v>145</v>
      </c>
      <c r="B348" s="36">
        <v>6000100065</v>
      </c>
      <c r="C348" s="12">
        <v>100</v>
      </c>
      <c r="D348" s="13" t="s">
        <v>146</v>
      </c>
      <c r="E348" s="23">
        <f>SUM('[1]9'!G749)</f>
        <v>3188</v>
      </c>
    </row>
    <row r="349" spans="1:5" ht="30" x14ac:dyDescent="0.25">
      <c r="A349" s="16" t="s">
        <v>68</v>
      </c>
      <c r="B349" s="36">
        <v>6000100065</v>
      </c>
      <c r="C349" s="12">
        <v>200</v>
      </c>
      <c r="D349" s="13"/>
      <c r="E349" s="23">
        <f>SUM(E350)</f>
        <v>354.09999999999997</v>
      </c>
    </row>
    <row r="350" spans="1:5" x14ac:dyDescent="0.25">
      <c r="A350" s="14" t="s">
        <v>145</v>
      </c>
      <c r="B350" s="36">
        <v>6000100065</v>
      </c>
      <c r="C350" s="12">
        <v>200</v>
      </c>
      <c r="D350" s="13" t="s">
        <v>146</v>
      </c>
      <c r="E350" s="23">
        <f>SUM('[1]9'!G754)</f>
        <v>354.09999999999997</v>
      </c>
    </row>
    <row r="351" spans="1:5" ht="30" x14ac:dyDescent="0.25">
      <c r="A351" s="14" t="s">
        <v>234</v>
      </c>
      <c r="B351" s="36">
        <v>6000100065</v>
      </c>
      <c r="C351" s="12">
        <v>400</v>
      </c>
      <c r="D351" s="13"/>
      <c r="E351" s="23">
        <f>SUM(E352)</f>
        <v>1</v>
      </c>
    </row>
    <row r="352" spans="1:5" x14ac:dyDescent="0.25">
      <c r="A352" s="14" t="s">
        <v>145</v>
      </c>
      <c r="B352" s="36">
        <v>6000100065</v>
      </c>
      <c r="C352" s="12">
        <v>400</v>
      </c>
      <c r="D352" s="13" t="s">
        <v>146</v>
      </c>
      <c r="E352" s="23">
        <f>SUM('[1]9'!G758)</f>
        <v>1</v>
      </c>
    </row>
    <row r="353" spans="1:5" x14ac:dyDescent="0.25">
      <c r="A353" s="16" t="s">
        <v>235</v>
      </c>
      <c r="B353" s="36">
        <v>6000100065</v>
      </c>
      <c r="C353" s="12">
        <v>800</v>
      </c>
      <c r="D353" s="13"/>
      <c r="E353" s="23">
        <f>SUM(E354)</f>
        <v>16.100000000000001</v>
      </c>
    </row>
    <row r="354" spans="1:5" x14ac:dyDescent="0.25">
      <c r="A354" s="14" t="s">
        <v>145</v>
      </c>
      <c r="B354" s="36">
        <v>6000100065</v>
      </c>
      <c r="C354" s="12">
        <v>800</v>
      </c>
      <c r="D354" s="13" t="s">
        <v>146</v>
      </c>
      <c r="E354" s="23">
        <f>SUM('[1]9'!G761)</f>
        <v>16.100000000000001</v>
      </c>
    </row>
    <row r="355" spans="1:5" x14ac:dyDescent="0.25">
      <c r="A355" s="14" t="s">
        <v>236</v>
      </c>
      <c r="B355" s="17" t="s">
        <v>237</v>
      </c>
      <c r="C355" s="12"/>
      <c r="D355" s="13"/>
      <c r="E355" s="43">
        <f>E356+E359+E366+E381+E390+E399+E402+E405+E447+E456+E463+E467</f>
        <v>12418</v>
      </c>
    </row>
    <row r="356" spans="1:5" ht="28.5" customHeight="1" x14ac:dyDescent="0.25">
      <c r="A356" s="14" t="s">
        <v>238</v>
      </c>
      <c r="B356" s="17" t="s">
        <v>239</v>
      </c>
      <c r="C356" s="12"/>
      <c r="D356" s="13"/>
      <c r="E356" s="15">
        <f>E358</f>
        <v>58</v>
      </c>
    </row>
    <row r="357" spans="1:5" ht="30" x14ac:dyDescent="0.25">
      <c r="A357" s="16" t="s">
        <v>68</v>
      </c>
      <c r="B357" s="17" t="s">
        <v>239</v>
      </c>
      <c r="C357" s="12">
        <v>200</v>
      </c>
      <c r="D357" s="13"/>
      <c r="E357" s="15">
        <f>E358</f>
        <v>58</v>
      </c>
    </row>
    <row r="358" spans="1:5" ht="48.75" customHeight="1" x14ac:dyDescent="0.25">
      <c r="A358" s="10" t="s">
        <v>240</v>
      </c>
      <c r="B358" s="17" t="s">
        <v>239</v>
      </c>
      <c r="C358" s="12">
        <v>200</v>
      </c>
      <c r="D358" s="13" t="s">
        <v>212</v>
      </c>
      <c r="E358" s="15">
        <f>SUM('[1]9'!G972)</f>
        <v>58</v>
      </c>
    </row>
    <row r="359" spans="1:5" ht="34.5" customHeight="1" x14ac:dyDescent="0.25">
      <c r="A359" s="14" t="s">
        <v>241</v>
      </c>
      <c r="B359" s="17" t="s">
        <v>242</v>
      </c>
      <c r="C359" s="12"/>
      <c r="D359" s="13"/>
      <c r="E359" s="15">
        <f>E360+E362+E364</f>
        <v>487</v>
      </c>
    </row>
    <row r="360" spans="1:5" ht="60" customHeight="1" x14ac:dyDescent="0.25">
      <c r="A360" s="28" t="s">
        <v>243</v>
      </c>
      <c r="B360" s="17" t="s">
        <v>242</v>
      </c>
      <c r="C360" s="12">
        <v>100</v>
      </c>
      <c r="D360" s="13"/>
      <c r="E360" s="15">
        <f>E361</f>
        <v>437</v>
      </c>
    </row>
    <row r="361" spans="1:5" ht="51" customHeight="1" x14ac:dyDescent="0.25">
      <c r="A361" s="10" t="s">
        <v>240</v>
      </c>
      <c r="B361" s="17" t="s">
        <v>242</v>
      </c>
      <c r="C361" s="12">
        <v>100</v>
      </c>
      <c r="D361" s="13" t="s">
        <v>212</v>
      </c>
      <c r="E361" s="15">
        <f>SUM('[1]9'!G976)</f>
        <v>437</v>
      </c>
    </row>
    <row r="362" spans="1:5" ht="30" x14ac:dyDescent="0.25">
      <c r="A362" s="16" t="s">
        <v>244</v>
      </c>
      <c r="B362" s="17" t="s">
        <v>242</v>
      </c>
      <c r="C362" s="12">
        <v>200</v>
      </c>
      <c r="D362" s="13"/>
      <c r="E362" s="15">
        <f>E363</f>
        <v>45</v>
      </c>
    </row>
    <row r="363" spans="1:5" ht="51" customHeight="1" x14ac:dyDescent="0.25">
      <c r="A363" s="10" t="s">
        <v>240</v>
      </c>
      <c r="B363" s="17" t="s">
        <v>242</v>
      </c>
      <c r="C363" s="12">
        <v>200</v>
      </c>
      <c r="D363" s="13" t="s">
        <v>212</v>
      </c>
      <c r="E363" s="15">
        <f>SUM('[1]9'!G981)</f>
        <v>45</v>
      </c>
    </row>
    <row r="364" spans="1:5" ht="30" x14ac:dyDescent="0.25">
      <c r="A364" s="16" t="s">
        <v>244</v>
      </c>
      <c r="B364" s="17" t="s">
        <v>242</v>
      </c>
      <c r="C364" s="12">
        <v>200</v>
      </c>
      <c r="D364" s="13"/>
      <c r="E364" s="15">
        <f>E365</f>
        <v>5</v>
      </c>
    </row>
    <row r="365" spans="1:5" ht="30" x14ac:dyDescent="0.25">
      <c r="A365" s="16" t="s">
        <v>17</v>
      </c>
      <c r="B365" s="17" t="s">
        <v>242</v>
      </c>
      <c r="C365" s="12">
        <v>200</v>
      </c>
      <c r="D365" s="13" t="s">
        <v>18</v>
      </c>
      <c r="E365" s="15">
        <f>SUM('[1]9'!G996)</f>
        <v>5</v>
      </c>
    </row>
    <row r="366" spans="1:5" ht="30" x14ac:dyDescent="0.25">
      <c r="A366" s="14" t="s">
        <v>245</v>
      </c>
      <c r="B366" s="17" t="s">
        <v>246</v>
      </c>
      <c r="C366" s="25"/>
      <c r="D366" s="24"/>
      <c r="E366" s="23">
        <f>E369+E371+E373+E367+E378+E375</f>
        <v>2912.2</v>
      </c>
    </row>
    <row r="367" spans="1:5" ht="60" x14ac:dyDescent="0.25">
      <c r="A367" s="28" t="s">
        <v>243</v>
      </c>
      <c r="B367" s="11" t="s">
        <v>246</v>
      </c>
      <c r="C367" s="12">
        <v>100</v>
      </c>
      <c r="D367" s="13"/>
      <c r="E367" s="23">
        <f>SUM(E368)</f>
        <v>27</v>
      </c>
    </row>
    <row r="368" spans="1:5" ht="60" x14ac:dyDescent="0.25">
      <c r="A368" s="14" t="s">
        <v>247</v>
      </c>
      <c r="B368" s="11" t="s">
        <v>246</v>
      </c>
      <c r="C368" s="12">
        <v>100</v>
      </c>
      <c r="D368" s="13" t="s">
        <v>202</v>
      </c>
      <c r="E368" s="23">
        <f>SUM('[1]9'!G606)</f>
        <v>27</v>
      </c>
    </row>
    <row r="369" spans="1:5" ht="30" x14ac:dyDescent="0.25">
      <c r="A369" s="16" t="s">
        <v>244</v>
      </c>
      <c r="B369" s="11" t="s">
        <v>246</v>
      </c>
      <c r="C369" s="12">
        <v>200</v>
      </c>
      <c r="D369" s="13"/>
      <c r="E369" s="15">
        <f>E370</f>
        <v>1850.2</v>
      </c>
    </row>
    <row r="370" spans="1:5" ht="60" x14ac:dyDescent="0.25">
      <c r="A370" s="10" t="s">
        <v>247</v>
      </c>
      <c r="B370" s="11" t="s">
        <v>246</v>
      </c>
      <c r="C370" s="12">
        <v>200</v>
      </c>
      <c r="D370" s="13" t="s">
        <v>202</v>
      </c>
      <c r="E370" s="15">
        <f>SUM('[1]9'!G609)</f>
        <v>1850.2</v>
      </c>
    </row>
    <row r="371" spans="1:5" x14ac:dyDescent="0.25">
      <c r="A371" s="10" t="s">
        <v>34</v>
      </c>
      <c r="B371" s="11" t="s">
        <v>246</v>
      </c>
      <c r="C371" s="12" t="s">
        <v>248</v>
      </c>
      <c r="D371" s="13"/>
      <c r="E371" s="23">
        <f>E372</f>
        <v>122</v>
      </c>
    </row>
    <row r="372" spans="1:5" ht="60" x14ac:dyDescent="0.25">
      <c r="A372" s="10" t="s">
        <v>247</v>
      </c>
      <c r="B372" s="11" t="s">
        <v>246</v>
      </c>
      <c r="C372" s="12" t="s">
        <v>248</v>
      </c>
      <c r="D372" s="13" t="s">
        <v>202</v>
      </c>
      <c r="E372" s="23">
        <f>SUM('[1]9'!G614)</f>
        <v>122</v>
      </c>
    </row>
    <row r="373" spans="1:5" ht="30" x14ac:dyDescent="0.25">
      <c r="A373" s="16" t="s">
        <v>244</v>
      </c>
      <c r="B373" s="11" t="s">
        <v>246</v>
      </c>
      <c r="C373" s="12">
        <v>200</v>
      </c>
      <c r="D373" s="13"/>
      <c r="E373" s="23">
        <f>E374</f>
        <v>50.2</v>
      </c>
    </row>
    <row r="374" spans="1:5" ht="30" x14ac:dyDescent="0.25">
      <c r="A374" s="10" t="s">
        <v>17</v>
      </c>
      <c r="B374" s="11" t="s">
        <v>246</v>
      </c>
      <c r="C374" s="12">
        <v>200</v>
      </c>
      <c r="D374" s="13" t="s">
        <v>18</v>
      </c>
      <c r="E374" s="23">
        <f>SUM('[1]9'!G833)</f>
        <v>50.2</v>
      </c>
    </row>
    <row r="375" spans="1:5" ht="45" x14ac:dyDescent="0.25">
      <c r="A375" s="16" t="s">
        <v>249</v>
      </c>
      <c r="B375" s="21" t="s">
        <v>250</v>
      </c>
      <c r="C375" s="12"/>
      <c r="D375" s="13"/>
      <c r="E375" s="23">
        <f>E376</f>
        <v>1</v>
      </c>
    </row>
    <row r="376" spans="1:5" ht="30" x14ac:dyDescent="0.25">
      <c r="A376" s="16" t="s">
        <v>68</v>
      </c>
      <c r="B376" s="21" t="s">
        <v>250</v>
      </c>
      <c r="C376" s="12">
        <v>200</v>
      </c>
      <c r="D376" s="13"/>
      <c r="E376" s="23">
        <f>E377</f>
        <v>1</v>
      </c>
    </row>
    <row r="377" spans="1:5" x14ac:dyDescent="0.25">
      <c r="A377" s="14" t="s">
        <v>251</v>
      </c>
      <c r="B377" s="21" t="s">
        <v>250</v>
      </c>
      <c r="C377" s="12">
        <v>200</v>
      </c>
      <c r="D377" s="13" t="s">
        <v>252</v>
      </c>
      <c r="E377" s="23">
        <f>SUM('[1]9'!G623)</f>
        <v>1</v>
      </c>
    </row>
    <row r="378" spans="1:5" ht="30" x14ac:dyDescent="0.25">
      <c r="A378" s="14" t="s">
        <v>253</v>
      </c>
      <c r="B378" s="21" t="s">
        <v>254</v>
      </c>
      <c r="C378" s="12"/>
      <c r="D378" s="13"/>
      <c r="E378" s="23">
        <f>SUM(E379)</f>
        <v>861.8</v>
      </c>
    </row>
    <row r="379" spans="1:5" x14ac:dyDescent="0.25">
      <c r="A379" s="16" t="s">
        <v>34</v>
      </c>
      <c r="B379" s="21" t="s">
        <v>254</v>
      </c>
      <c r="C379" s="12">
        <v>800</v>
      </c>
      <c r="D379" s="13"/>
      <c r="E379" s="23">
        <f>SUM(E380)</f>
        <v>861.8</v>
      </c>
    </row>
    <row r="380" spans="1:5" x14ac:dyDescent="0.25">
      <c r="A380" s="14" t="s">
        <v>255</v>
      </c>
      <c r="B380" s="21" t="s">
        <v>254</v>
      </c>
      <c r="C380" s="12">
        <v>800</v>
      </c>
      <c r="D380" s="13" t="s">
        <v>256</v>
      </c>
      <c r="E380" s="23">
        <f>SUM('[1]9'!G630)</f>
        <v>861.8</v>
      </c>
    </row>
    <row r="381" spans="1:5" ht="45" x14ac:dyDescent="0.25">
      <c r="A381" s="28" t="s">
        <v>257</v>
      </c>
      <c r="B381" s="17" t="s">
        <v>258</v>
      </c>
      <c r="C381" s="12"/>
      <c r="D381" s="13"/>
      <c r="E381" s="23">
        <f>E382+E384+E386+E388</f>
        <v>687</v>
      </c>
    </row>
    <row r="382" spans="1:5" ht="60" x14ac:dyDescent="0.25">
      <c r="A382" s="28" t="s">
        <v>243</v>
      </c>
      <c r="B382" s="17" t="s">
        <v>258</v>
      </c>
      <c r="C382" s="12">
        <v>100</v>
      </c>
      <c r="D382" s="13"/>
      <c r="E382" s="15">
        <f>E383</f>
        <v>10</v>
      </c>
    </row>
    <row r="383" spans="1:5" ht="45" x14ac:dyDescent="0.25">
      <c r="A383" s="10" t="s">
        <v>259</v>
      </c>
      <c r="B383" s="17" t="s">
        <v>258</v>
      </c>
      <c r="C383" s="12">
        <v>100</v>
      </c>
      <c r="D383" s="13" t="s">
        <v>204</v>
      </c>
      <c r="E383" s="15">
        <f>SUM('[1]9'!G482)</f>
        <v>10</v>
      </c>
    </row>
    <row r="384" spans="1:5" ht="30" x14ac:dyDescent="0.25">
      <c r="A384" s="16" t="s">
        <v>68</v>
      </c>
      <c r="B384" s="17" t="s">
        <v>258</v>
      </c>
      <c r="C384" s="12">
        <v>200</v>
      </c>
      <c r="D384" s="13"/>
      <c r="E384" s="15">
        <f>E385</f>
        <v>582.9</v>
      </c>
    </row>
    <row r="385" spans="1:5" ht="45" x14ac:dyDescent="0.25">
      <c r="A385" s="10" t="s">
        <v>259</v>
      </c>
      <c r="B385" s="17" t="s">
        <v>258</v>
      </c>
      <c r="C385" s="12">
        <v>200</v>
      </c>
      <c r="D385" s="13" t="s">
        <v>204</v>
      </c>
      <c r="E385" s="15">
        <f>SUM('[1]9'!G485)</f>
        <v>582.9</v>
      </c>
    </row>
    <row r="386" spans="1:5" x14ac:dyDescent="0.25">
      <c r="A386" s="16" t="s">
        <v>34</v>
      </c>
      <c r="B386" s="17" t="s">
        <v>258</v>
      </c>
      <c r="C386" s="12">
        <v>800</v>
      </c>
      <c r="D386" s="13"/>
      <c r="E386" s="15">
        <f>E387</f>
        <v>6.1</v>
      </c>
    </row>
    <row r="387" spans="1:5" ht="45" x14ac:dyDescent="0.25">
      <c r="A387" s="10" t="s">
        <v>259</v>
      </c>
      <c r="B387" s="17" t="s">
        <v>258</v>
      </c>
      <c r="C387" s="12">
        <v>800</v>
      </c>
      <c r="D387" s="13" t="s">
        <v>204</v>
      </c>
      <c r="E387" s="15">
        <f>SUM('[1]9'!G489)</f>
        <v>6.1</v>
      </c>
    </row>
    <row r="388" spans="1:5" ht="30" x14ac:dyDescent="0.25">
      <c r="A388" s="16" t="s">
        <v>68</v>
      </c>
      <c r="B388" s="17" t="s">
        <v>258</v>
      </c>
      <c r="C388" s="12">
        <v>200</v>
      </c>
      <c r="D388" s="13"/>
      <c r="E388" s="15">
        <f>E389</f>
        <v>88</v>
      </c>
    </row>
    <row r="389" spans="1:5" ht="30" x14ac:dyDescent="0.25">
      <c r="A389" s="10" t="s">
        <v>17</v>
      </c>
      <c r="B389" s="17" t="s">
        <v>258</v>
      </c>
      <c r="C389" s="12">
        <v>200</v>
      </c>
      <c r="D389" s="13" t="s">
        <v>18</v>
      </c>
      <c r="E389" s="15">
        <f>SUM('[1]9'!G544)</f>
        <v>88</v>
      </c>
    </row>
    <row r="390" spans="1:5" ht="30" x14ac:dyDescent="0.25">
      <c r="A390" s="14" t="s">
        <v>260</v>
      </c>
      <c r="B390" s="17" t="s">
        <v>261</v>
      </c>
      <c r="C390" s="12"/>
      <c r="D390" s="13"/>
      <c r="E390" s="15">
        <f>E391+E393+E395+E397</f>
        <v>947.6</v>
      </c>
    </row>
    <row r="391" spans="1:5" ht="60" x14ac:dyDescent="0.25">
      <c r="A391" s="28" t="s">
        <v>243</v>
      </c>
      <c r="B391" s="17" t="s">
        <v>262</v>
      </c>
      <c r="C391" s="12">
        <v>100</v>
      </c>
      <c r="D391" s="13"/>
      <c r="E391" s="15">
        <f>E392</f>
        <v>894.4</v>
      </c>
    </row>
    <row r="392" spans="1:5" ht="30" x14ac:dyDescent="0.25">
      <c r="A392" s="28" t="s">
        <v>263</v>
      </c>
      <c r="B392" s="17" t="s">
        <v>262</v>
      </c>
      <c r="C392" s="12">
        <v>100</v>
      </c>
      <c r="D392" s="13" t="s">
        <v>204</v>
      </c>
      <c r="E392" s="15">
        <f>SUM('[1]9'!G1017)</f>
        <v>894.4</v>
      </c>
    </row>
    <row r="393" spans="1:5" ht="30" x14ac:dyDescent="0.25">
      <c r="A393" s="16" t="s">
        <v>68</v>
      </c>
      <c r="B393" s="17" t="s">
        <v>262</v>
      </c>
      <c r="C393" s="12">
        <v>200</v>
      </c>
      <c r="D393" s="13"/>
      <c r="E393" s="15">
        <f>E394</f>
        <v>33</v>
      </c>
    </row>
    <row r="394" spans="1:5" ht="30" x14ac:dyDescent="0.25">
      <c r="A394" s="28" t="s">
        <v>264</v>
      </c>
      <c r="B394" s="17" t="s">
        <v>262</v>
      </c>
      <c r="C394" s="12">
        <v>200</v>
      </c>
      <c r="D394" s="13" t="s">
        <v>204</v>
      </c>
      <c r="E394" s="15">
        <f>SUM('[1]9'!G1022)</f>
        <v>33</v>
      </c>
    </row>
    <row r="395" spans="1:5" x14ac:dyDescent="0.25">
      <c r="A395" s="16" t="s">
        <v>34</v>
      </c>
      <c r="B395" s="17" t="s">
        <v>262</v>
      </c>
      <c r="C395" s="12">
        <v>800</v>
      </c>
      <c r="D395" s="13"/>
      <c r="E395" s="15">
        <f>E396</f>
        <v>0.2</v>
      </c>
    </row>
    <row r="396" spans="1:5" ht="30" x14ac:dyDescent="0.25">
      <c r="A396" s="28" t="s">
        <v>264</v>
      </c>
      <c r="B396" s="17" t="s">
        <v>262</v>
      </c>
      <c r="C396" s="12">
        <v>800</v>
      </c>
      <c r="D396" s="13" t="s">
        <v>204</v>
      </c>
      <c r="E396" s="15">
        <f>SUM('[1]9'!G1026)</f>
        <v>0.2</v>
      </c>
    </row>
    <row r="397" spans="1:5" ht="30" x14ac:dyDescent="0.25">
      <c r="A397" s="16" t="s">
        <v>265</v>
      </c>
      <c r="B397" s="17" t="s">
        <v>262</v>
      </c>
      <c r="C397" s="12">
        <v>200</v>
      </c>
      <c r="D397" s="13"/>
      <c r="E397" s="15">
        <f>E398</f>
        <v>20</v>
      </c>
    </row>
    <row r="398" spans="1:5" ht="30" x14ac:dyDescent="0.25">
      <c r="A398" s="10" t="s">
        <v>17</v>
      </c>
      <c r="B398" s="17" t="s">
        <v>262</v>
      </c>
      <c r="C398" s="12">
        <v>200</v>
      </c>
      <c r="D398" s="13" t="s">
        <v>18</v>
      </c>
      <c r="E398" s="15">
        <f>SUM('[1]9'!G1032)</f>
        <v>20</v>
      </c>
    </row>
    <row r="399" spans="1:5" x14ac:dyDescent="0.25">
      <c r="A399" s="16" t="s">
        <v>266</v>
      </c>
      <c r="B399" s="17" t="s">
        <v>267</v>
      </c>
      <c r="C399" s="12"/>
      <c r="D399" s="13"/>
      <c r="E399" s="23">
        <f>E400</f>
        <v>400</v>
      </c>
    </row>
    <row r="400" spans="1:5" x14ac:dyDescent="0.25">
      <c r="A400" s="16" t="s">
        <v>34</v>
      </c>
      <c r="B400" s="17" t="s">
        <v>267</v>
      </c>
      <c r="C400" s="12">
        <v>800</v>
      </c>
      <c r="D400" s="13"/>
      <c r="E400" s="23">
        <f>E401</f>
        <v>400</v>
      </c>
    </row>
    <row r="401" spans="1:5" x14ac:dyDescent="0.25">
      <c r="A401" s="14" t="s">
        <v>268</v>
      </c>
      <c r="B401" s="17" t="s">
        <v>267</v>
      </c>
      <c r="C401" s="12">
        <v>800</v>
      </c>
      <c r="D401" s="13" t="s">
        <v>269</v>
      </c>
      <c r="E401" s="23">
        <f>SUM('[1]9'!G635)</f>
        <v>400</v>
      </c>
    </row>
    <row r="402" spans="1:5" ht="30" x14ac:dyDescent="0.25">
      <c r="A402" s="14" t="s">
        <v>270</v>
      </c>
      <c r="B402" s="24" t="s">
        <v>271</v>
      </c>
      <c r="C402" s="12"/>
      <c r="D402" s="13"/>
      <c r="E402" s="23">
        <f>E403</f>
        <v>147.4</v>
      </c>
    </row>
    <row r="403" spans="1:5" ht="30" x14ac:dyDescent="0.25">
      <c r="A403" s="16" t="s">
        <v>53</v>
      </c>
      <c r="B403" s="24" t="s">
        <v>271</v>
      </c>
      <c r="C403" s="12">
        <v>200</v>
      </c>
      <c r="D403" s="13"/>
      <c r="E403" s="23">
        <f>E404</f>
        <v>147.4</v>
      </c>
    </row>
    <row r="404" spans="1:5" x14ac:dyDescent="0.25">
      <c r="A404" s="14" t="s">
        <v>145</v>
      </c>
      <c r="B404" s="24" t="s">
        <v>271</v>
      </c>
      <c r="C404" s="12">
        <v>200</v>
      </c>
      <c r="D404" s="13" t="s">
        <v>146</v>
      </c>
      <c r="E404" s="23">
        <f>SUM('[1]9'!G639)</f>
        <v>147.4</v>
      </c>
    </row>
    <row r="405" spans="1:5" x14ac:dyDescent="0.25">
      <c r="A405" s="16" t="s">
        <v>272</v>
      </c>
      <c r="B405" s="21"/>
      <c r="C405" s="25"/>
      <c r="D405" s="24"/>
      <c r="E405" s="23">
        <f>E406+E416+E421+E426+E431+E434+E439+E442</f>
        <v>4061.8</v>
      </c>
    </row>
    <row r="406" spans="1:5" ht="75" x14ac:dyDescent="0.25">
      <c r="A406" s="28" t="s">
        <v>273</v>
      </c>
      <c r="B406" s="21" t="s">
        <v>274</v>
      </c>
      <c r="C406" s="12"/>
      <c r="D406" s="24"/>
      <c r="E406" s="23">
        <f>E407+E409+E411</f>
        <v>666.1</v>
      </c>
    </row>
    <row r="407" spans="1:5" ht="60" x14ac:dyDescent="0.25">
      <c r="A407" s="28" t="s">
        <v>243</v>
      </c>
      <c r="B407" s="21" t="s">
        <v>274</v>
      </c>
      <c r="C407" s="12">
        <v>100</v>
      </c>
      <c r="D407" s="24"/>
      <c r="E407" s="23">
        <f>E408</f>
        <v>376</v>
      </c>
    </row>
    <row r="408" spans="1:5" x14ac:dyDescent="0.25">
      <c r="A408" s="10" t="s">
        <v>275</v>
      </c>
      <c r="B408" s="21" t="s">
        <v>274</v>
      </c>
      <c r="C408" s="12">
        <v>100</v>
      </c>
      <c r="D408" s="24" t="s">
        <v>276</v>
      </c>
      <c r="E408" s="23">
        <f>SUM('[1]9'!G899)</f>
        <v>376</v>
      </c>
    </row>
    <row r="409" spans="1:5" ht="30" x14ac:dyDescent="0.25">
      <c r="A409" s="16" t="s">
        <v>265</v>
      </c>
      <c r="B409" s="21" t="s">
        <v>274</v>
      </c>
      <c r="C409" s="12">
        <v>200</v>
      </c>
      <c r="D409" s="24"/>
      <c r="E409" s="23">
        <f>E410</f>
        <v>18.8</v>
      </c>
    </row>
    <row r="410" spans="1:5" x14ac:dyDescent="0.25">
      <c r="A410" s="10" t="s">
        <v>277</v>
      </c>
      <c r="B410" s="21" t="s">
        <v>274</v>
      </c>
      <c r="C410" s="12">
        <v>200</v>
      </c>
      <c r="D410" s="24" t="s">
        <v>276</v>
      </c>
      <c r="E410" s="23">
        <f>SUM('[1]9'!G903)</f>
        <v>18.8</v>
      </c>
    </row>
    <row r="411" spans="1:5" ht="30" x14ac:dyDescent="0.25">
      <c r="A411" s="14" t="s">
        <v>278</v>
      </c>
      <c r="B411" s="21" t="s">
        <v>274</v>
      </c>
      <c r="C411" s="12"/>
      <c r="D411" s="24"/>
      <c r="E411" s="23">
        <f>E414+E412</f>
        <v>271.3</v>
      </c>
    </row>
    <row r="412" spans="1:5" ht="30" x14ac:dyDescent="0.25">
      <c r="A412" s="16" t="s">
        <v>265</v>
      </c>
      <c r="B412" s="21" t="s">
        <v>274</v>
      </c>
      <c r="C412" s="12">
        <v>200</v>
      </c>
      <c r="D412" s="24"/>
      <c r="E412" s="23">
        <f>SUM(E413)</f>
        <v>5.3</v>
      </c>
    </row>
    <row r="413" spans="1:5" x14ac:dyDescent="0.25">
      <c r="A413" s="10" t="s">
        <v>277</v>
      </c>
      <c r="B413" s="21" t="s">
        <v>274</v>
      </c>
      <c r="C413" s="12">
        <v>200</v>
      </c>
      <c r="D413" s="24" t="s">
        <v>279</v>
      </c>
      <c r="E413" s="23">
        <f>SUM('[1]9'!G891)</f>
        <v>5.3</v>
      </c>
    </row>
    <row r="414" spans="1:5" x14ac:dyDescent="0.25">
      <c r="A414" s="10" t="s">
        <v>280</v>
      </c>
      <c r="B414" s="21" t="s">
        <v>274</v>
      </c>
      <c r="C414" s="12">
        <v>300</v>
      </c>
      <c r="D414" s="24"/>
      <c r="E414" s="23">
        <f>E415</f>
        <v>266</v>
      </c>
    </row>
    <row r="415" spans="1:5" x14ac:dyDescent="0.25">
      <c r="A415" s="10" t="s">
        <v>277</v>
      </c>
      <c r="B415" s="21" t="s">
        <v>274</v>
      </c>
      <c r="C415" s="12">
        <v>300</v>
      </c>
      <c r="D415" s="24" t="s">
        <v>279</v>
      </c>
      <c r="E415" s="23">
        <f>SUM('[1]9'!G894)</f>
        <v>266</v>
      </c>
    </row>
    <row r="416" spans="1:5" ht="75" x14ac:dyDescent="0.25">
      <c r="A416" s="28" t="s">
        <v>281</v>
      </c>
      <c r="B416" s="21" t="s">
        <v>282</v>
      </c>
      <c r="C416" s="12"/>
      <c r="D416" s="24"/>
      <c r="E416" s="23">
        <f>E417+E419</f>
        <v>820.4</v>
      </c>
    </row>
    <row r="417" spans="1:5" ht="60" x14ac:dyDescent="0.25">
      <c r="A417" s="28" t="s">
        <v>243</v>
      </c>
      <c r="B417" s="21" t="s">
        <v>282</v>
      </c>
      <c r="C417" s="12">
        <v>100</v>
      </c>
      <c r="D417" s="24"/>
      <c r="E417" s="23">
        <f>E418</f>
        <v>745.8</v>
      </c>
    </row>
    <row r="418" spans="1:5" x14ac:dyDescent="0.25">
      <c r="A418" s="10" t="s">
        <v>275</v>
      </c>
      <c r="B418" s="21" t="s">
        <v>282</v>
      </c>
      <c r="C418" s="12">
        <v>100</v>
      </c>
      <c r="D418" s="24" t="s">
        <v>276</v>
      </c>
      <c r="E418" s="23">
        <f>SUM('[1]9'!G908)</f>
        <v>745.8</v>
      </c>
    </row>
    <row r="419" spans="1:5" ht="30" x14ac:dyDescent="0.25">
      <c r="A419" s="16" t="s">
        <v>265</v>
      </c>
      <c r="B419" s="21" t="s">
        <v>282</v>
      </c>
      <c r="C419" s="12">
        <v>200</v>
      </c>
      <c r="D419" s="24"/>
      <c r="E419" s="23">
        <f>E420</f>
        <v>74.599999999999994</v>
      </c>
    </row>
    <row r="420" spans="1:5" x14ac:dyDescent="0.25">
      <c r="A420" s="10" t="s">
        <v>275</v>
      </c>
      <c r="B420" s="21" t="s">
        <v>282</v>
      </c>
      <c r="C420" s="12">
        <v>200</v>
      </c>
      <c r="D420" s="24" t="s">
        <v>276</v>
      </c>
      <c r="E420" s="23">
        <f>SUM('[1]9'!G912)</f>
        <v>74.599999999999994</v>
      </c>
    </row>
    <row r="421" spans="1:5" ht="60" x14ac:dyDescent="0.25">
      <c r="A421" s="14" t="s">
        <v>283</v>
      </c>
      <c r="B421" s="17" t="s">
        <v>284</v>
      </c>
      <c r="C421" s="12"/>
      <c r="D421" s="13"/>
      <c r="E421" s="23">
        <f>E422+E424</f>
        <v>656.80000000000007</v>
      </c>
    </row>
    <row r="422" spans="1:5" ht="60" x14ac:dyDescent="0.25">
      <c r="A422" s="28" t="s">
        <v>243</v>
      </c>
      <c r="B422" s="17" t="s">
        <v>284</v>
      </c>
      <c r="C422" s="12" t="s">
        <v>31</v>
      </c>
      <c r="D422" s="13"/>
      <c r="E422" s="23">
        <f>E423</f>
        <v>567.20000000000005</v>
      </c>
    </row>
    <row r="423" spans="1:5" x14ac:dyDescent="0.25">
      <c r="A423" s="10" t="s">
        <v>285</v>
      </c>
      <c r="B423" s="17" t="s">
        <v>284</v>
      </c>
      <c r="C423" s="44">
        <v>100</v>
      </c>
      <c r="D423" s="24" t="s">
        <v>146</v>
      </c>
      <c r="E423" s="23">
        <f>SUM('[1]9'!G644)</f>
        <v>567.20000000000005</v>
      </c>
    </row>
    <row r="424" spans="1:5" ht="30" x14ac:dyDescent="0.25">
      <c r="A424" s="16" t="s">
        <v>265</v>
      </c>
      <c r="B424" s="17" t="s">
        <v>284</v>
      </c>
      <c r="C424" s="12">
        <v>200</v>
      </c>
      <c r="D424" s="13"/>
      <c r="E424" s="23">
        <f>E425</f>
        <v>89.6</v>
      </c>
    </row>
    <row r="425" spans="1:5" x14ac:dyDescent="0.25">
      <c r="A425" s="10" t="s">
        <v>285</v>
      </c>
      <c r="B425" s="17" t="s">
        <v>284</v>
      </c>
      <c r="C425" s="12">
        <v>200</v>
      </c>
      <c r="D425" s="24" t="s">
        <v>146</v>
      </c>
      <c r="E425" s="23">
        <f>SUM('[1]9'!G648)</f>
        <v>89.6</v>
      </c>
    </row>
    <row r="426" spans="1:5" ht="30" x14ac:dyDescent="0.25">
      <c r="A426" s="14" t="s">
        <v>286</v>
      </c>
      <c r="B426" s="17" t="s">
        <v>287</v>
      </c>
      <c r="C426" s="12"/>
      <c r="D426" s="13"/>
      <c r="E426" s="23">
        <f>E427+E429</f>
        <v>821.30000000000007</v>
      </c>
    </row>
    <row r="427" spans="1:5" ht="60" x14ac:dyDescent="0.25">
      <c r="A427" s="28" t="s">
        <v>243</v>
      </c>
      <c r="B427" s="17" t="s">
        <v>287</v>
      </c>
      <c r="C427" s="12" t="s">
        <v>31</v>
      </c>
      <c r="D427" s="13"/>
      <c r="E427" s="23">
        <f>E428</f>
        <v>752.1</v>
      </c>
    </row>
    <row r="428" spans="1:5" x14ac:dyDescent="0.25">
      <c r="A428" s="10" t="s">
        <v>285</v>
      </c>
      <c r="B428" s="17" t="s">
        <v>287</v>
      </c>
      <c r="C428" s="12" t="s">
        <v>31</v>
      </c>
      <c r="D428" s="24" t="s">
        <v>146</v>
      </c>
      <c r="E428" s="23">
        <f>SUM('[1]9'!G654)</f>
        <v>752.1</v>
      </c>
    </row>
    <row r="429" spans="1:5" ht="30" x14ac:dyDescent="0.25">
      <c r="A429" s="16" t="s">
        <v>265</v>
      </c>
      <c r="B429" s="17" t="s">
        <v>287</v>
      </c>
      <c r="C429" s="12">
        <v>200</v>
      </c>
      <c r="D429" s="24"/>
      <c r="E429" s="23">
        <f>E430</f>
        <v>69.2</v>
      </c>
    </row>
    <row r="430" spans="1:5" x14ac:dyDescent="0.25">
      <c r="A430" s="10" t="s">
        <v>285</v>
      </c>
      <c r="B430" s="17" t="s">
        <v>287</v>
      </c>
      <c r="C430" s="12">
        <v>200</v>
      </c>
      <c r="D430" s="24" t="s">
        <v>146</v>
      </c>
      <c r="E430" s="23">
        <f>SUM('[1]9'!G657)</f>
        <v>69.2</v>
      </c>
    </row>
    <row r="431" spans="1:5" ht="45" x14ac:dyDescent="0.25">
      <c r="A431" s="45" t="s">
        <v>288</v>
      </c>
      <c r="B431" s="63" t="s">
        <v>289</v>
      </c>
      <c r="C431" s="12"/>
      <c r="D431" s="24"/>
      <c r="E431" s="23">
        <f>E432</f>
        <v>263.39999999999998</v>
      </c>
    </row>
    <row r="432" spans="1:5" ht="30" x14ac:dyDescent="0.25">
      <c r="A432" s="16" t="s">
        <v>265</v>
      </c>
      <c r="B432" s="63" t="s">
        <v>289</v>
      </c>
      <c r="C432" s="12">
        <v>200</v>
      </c>
      <c r="D432" s="24"/>
      <c r="E432" s="23">
        <f>E433</f>
        <v>263.39999999999998</v>
      </c>
    </row>
    <row r="433" spans="1:5" ht="30" x14ac:dyDescent="0.25">
      <c r="A433" s="14" t="s">
        <v>175</v>
      </c>
      <c r="B433" s="63" t="s">
        <v>289</v>
      </c>
      <c r="C433" s="12">
        <v>200</v>
      </c>
      <c r="D433" s="24" t="s">
        <v>176</v>
      </c>
      <c r="E433" s="23">
        <f>SUM('[1]9'!G820)</f>
        <v>263.39999999999998</v>
      </c>
    </row>
    <row r="434" spans="1:5" ht="45" x14ac:dyDescent="0.25">
      <c r="A434" s="14" t="s">
        <v>290</v>
      </c>
      <c r="B434" s="17" t="s">
        <v>291</v>
      </c>
      <c r="C434" s="12"/>
      <c r="D434" s="13"/>
      <c r="E434" s="23">
        <f>E435+E437</f>
        <v>818.6</v>
      </c>
    </row>
    <row r="435" spans="1:5" ht="60" x14ac:dyDescent="0.25">
      <c r="A435" s="28" t="s">
        <v>243</v>
      </c>
      <c r="B435" s="17" t="s">
        <v>291</v>
      </c>
      <c r="C435" s="12">
        <v>100</v>
      </c>
      <c r="D435" s="13"/>
      <c r="E435" s="23">
        <f>E436</f>
        <v>749.6</v>
      </c>
    </row>
    <row r="436" spans="1:5" x14ac:dyDescent="0.25">
      <c r="A436" s="10" t="s">
        <v>285</v>
      </c>
      <c r="B436" s="17" t="s">
        <v>291</v>
      </c>
      <c r="C436" s="12">
        <v>100</v>
      </c>
      <c r="D436" s="24" t="s">
        <v>146</v>
      </c>
      <c r="E436" s="23">
        <f>SUM('[1]9'!G662)</f>
        <v>749.6</v>
      </c>
    </row>
    <row r="437" spans="1:5" ht="30" x14ac:dyDescent="0.25">
      <c r="A437" s="10" t="s">
        <v>53</v>
      </c>
      <c r="B437" s="17" t="s">
        <v>291</v>
      </c>
      <c r="C437" s="12">
        <v>200</v>
      </c>
      <c r="D437" s="13"/>
      <c r="E437" s="23">
        <f>E438</f>
        <v>69</v>
      </c>
    </row>
    <row r="438" spans="1:5" x14ac:dyDescent="0.25">
      <c r="A438" s="10" t="s">
        <v>285</v>
      </c>
      <c r="B438" s="17" t="s">
        <v>291</v>
      </c>
      <c r="C438" s="12" t="s">
        <v>33</v>
      </c>
      <c r="D438" s="13" t="s">
        <v>146</v>
      </c>
      <c r="E438" s="23">
        <f>SUM('[1]9'!G666)</f>
        <v>69</v>
      </c>
    </row>
    <row r="439" spans="1:5" ht="105" x14ac:dyDescent="0.25">
      <c r="A439" s="46" t="s">
        <v>292</v>
      </c>
      <c r="B439" s="17" t="s">
        <v>293</v>
      </c>
      <c r="C439" s="12"/>
      <c r="D439" s="13"/>
      <c r="E439" s="23">
        <f>E440</f>
        <v>0.7</v>
      </c>
    </row>
    <row r="440" spans="1:5" ht="30" x14ac:dyDescent="0.25">
      <c r="A440" s="10" t="s">
        <v>53</v>
      </c>
      <c r="B440" s="17" t="s">
        <v>293</v>
      </c>
      <c r="C440" s="12">
        <v>200</v>
      </c>
      <c r="D440" s="13"/>
      <c r="E440" s="23">
        <f>E441</f>
        <v>0.7</v>
      </c>
    </row>
    <row r="441" spans="1:5" x14ac:dyDescent="0.25">
      <c r="A441" s="10" t="s">
        <v>285</v>
      </c>
      <c r="B441" s="17" t="s">
        <v>293</v>
      </c>
      <c r="C441" s="25">
        <v>200</v>
      </c>
      <c r="D441" s="24" t="s">
        <v>146</v>
      </c>
      <c r="E441" s="23">
        <f>SUM('[1]9'!G671)</f>
        <v>0.7</v>
      </c>
    </row>
    <row r="442" spans="1:5" ht="30" x14ac:dyDescent="0.25">
      <c r="A442" s="16" t="s">
        <v>294</v>
      </c>
      <c r="B442" s="17" t="s">
        <v>295</v>
      </c>
      <c r="C442" s="25"/>
      <c r="D442" s="24"/>
      <c r="E442" s="23">
        <f>E443+E445</f>
        <v>14.5</v>
      </c>
    </row>
    <row r="443" spans="1:5" ht="60" x14ac:dyDescent="0.25">
      <c r="A443" s="28" t="s">
        <v>243</v>
      </c>
      <c r="B443" s="17" t="s">
        <v>295</v>
      </c>
      <c r="C443" s="25">
        <v>100</v>
      </c>
      <c r="D443" s="24"/>
      <c r="E443" s="23">
        <f>E444</f>
        <v>13.8</v>
      </c>
    </row>
    <row r="444" spans="1:5" x14ac:dyDescent="0.25">
      <c r="A444" s="10" t="s">
        <v>285</v>
      </c>
      <c r="B444" s="17" t="s">
        <v>295</v>
      </c>
      <c r="C444" s="25">
        <v>100</v>
      </c>
      <c r="D444" s="24" t="s">
        <v>146</v>
      </c>
      <c r="E444" s="23">
        <f>SUM('[1]9'!G675)</f>
        <v>13.8</v>
      </c>
    </row>
    <row r="445" spans="1:5" ht="30" x14ac:dyDescent="0.25">
      <c r="A445" s="16" t="s">
        <v>68</v>
      </c>
      <c r="B445" s="17" t="s">
        <v>295</v>
      </c>
      <c r="C445" s="25">
        <v>200</v>
      </c>
      <c r="D445" s="24"/>
      <c r="E445" s="23">
        <f>E446</f>
        <v>0.7</v>
      </c>
    </row>
    <row r="446" spans="1:5" x14ac:dyDescent="0.25">
      <c r="A446" s="10" t="s">
        <v>285</v>
      </c>
      <c r="B446" s="17" t="s">
        <v>295</v>
      </c>
      <c r="C446" s="25">
        <v>200</v>
      </c>
      <c r="D446" s="24" t="s">
        <v>146</v>
      </c>
      <c r="E446" s="23">
        <f>SUM('[1]9'!G679)</f>
        <v>0.7</v>
      </c>
    </row>
    <row r="447" spans="1:5" ht="30" x14ac:dyDescent="0.25">
      <c r="A447" s="14" t="s">
        <v>296</v>
      </c>
      <c r="B447" s="17" t="s">
        <v>297</v>
      </c>
      <c r="C447" s="25"/>
      <c r="D447" s="24"/>
      <c r="E447" s="23">
        <f>E448+E450+E452+E454</f>
        <v>252.6</v>
      </c>
    </row>
    <row r="448" spans="1:5" ht="45" x14ac:dyDescent="0.25">
      <c r="A448" s="16" t="s">
        <v>160</v>
      </c>
      <c r="B448" s="17" t="s">
        <v>298</v>
      </c>
      <c r="C448" s="25">
        <v>100</v>
      </c>
      <c r="D448" s="24"/>
      <c r="E448" s="23">
        <f>E449</f>
        <v>4</v>
      </c>
    </row>
    <row r="449" spans="1:5" x14ac:dyDescent="0.25">
      <c r="A449" s="14" t="s">
        <v>145</v>
      </c>
      <c r="B449" s="17" t="s">
        <v>298</v>
      </c>
      <c r="C449" s="25">
        <v>100</v>
      </c>
      <c r="D449" s="24" t="s">
        <v>146</v>
      </c>
      <c r="E449" s="23">
        <f>SUM('[1]9'!G508)</f>
        <v>4</v>
      </c>
    </row>
    <row r="450" spans="1:5" ht="30" x14ac:dyDescent="0.25">
      <c r="A450" s="16" t="s">
        <v>53</v>
      </c>
      <c r="B450" s="17" t="s">
        <v>298</v>
      </c>
      <c r="C450" s="25">
        <v>200</v>
      </c>
      <c r="D450" s="24"/>
      <c r="E450" s="23">
        <f>E451</f>
        <v>246.5</v>
      </c>
    </row>
    <row r="451" spans="1:5" x14ac:dyDescent="0.25">
      <c r="A451" s="14" t="s">
        <v>145</v>
      </c>
      <c r="B451" s="17" t="s">
        <v>298</v>
      </c>
      <c r="C451" s="25">
        <v>200</v>
      </c>
      <c r="D451" s="24" t="s">
        <v>146</v>
      </c>
      <c r="E451" s="23">
        <f>SUM('[1]9'!G511)</f>
        <v>246.5</v>
      </c>
    </row>
    <row r="452" spans="1:5" x14ac:dyDescent="0.25">
      <c r="A452" s="16" t="s">
        <v>34</v>
      </c>
      <c r="B452" s="17" t="s">
        <v>298</v>
      </c>
      <c r="C452" s="25">
        <v>800</v>
      </c>
      <c r="D452" s="24"/>
      <c r="E452" s="23">
        <f>E453</f>
        <v>1.1000000000000001</v>
      </c>
    </row>
    <row r="453" spans="1:5" x14ac:dyDescent="0.25">
      <c r="A453" s="14" t="s">
        <v>145</v>
      </c>
      <c r="B453" s="17" t="s">
        <v>298</v>
      </c>
      <c r="C453" s="25">
        <v>800</v>
      </c>
      <c r="D453" s="24" t="s">
        <v>146</v>
      </c>
      <c r="E453" s="23">
        <f>SUM('[1]9'!G515)</f>
        <v>1.1000000000000001</v>
      </c>
    </row>
    <row r="454" spans="1:5" ht="30" x14ac:dyDescent="0.25">
      <c r="A454" s="16" t="s">
        <v>53</v>
      </c>
      <c r="B454" s="17" t="s">
        <v>298</v>
      </c>
      <c r="C454" s="25">
        <v>200</v>
      </c>
      <c r="D454" s="24"/>
      <c r="E454" s="23">
        <f>E455</f>
        <v>1</v>
      </c>
    </row>
    <row r="455" spans="1:5" ht="30" x14ac:dyDescent="0.25">
      <c r="A455" s="16" t="s">
        <v>299</v>
      </c>
      <c r="B455" s="17" t="s">
        <v>298</v>
      </c>
      <c r="C455" s="25">
        <v>200</v>
      </c>
      <c r="D455" s="24" t="s">
        <v>18</v>
      </c>
      <c r="E455" s="23">
        <f>SUM('[1]9'!G548)</f>
        <v>1</v>
      </c>
    </row>
    <row r="456" spans="1:5" ht="30" x14ac:dyDescent="0.25">
      <c r="A456" s="16" t="s">
        <v>300</v>
      </c>
      <c r="B456" s="17" t="s">
        <v>301</v>
      </c>
      <c r="C456" s="22"/>
      <c r="D456" s="24"/>
      <c r="E456" s="23">
        <f>E457+E460+E461</f>
        <v>102.4</v>
      </c>
    </row>
    <row r="457" spans="1:5" ht="45" x14ac:dyDescent="0.25">
      <c r="A457" s="16" t="s">
        <v>160</v>
      </c>
      <c r="B457" s="17" t="s">
        <v>301</v>
      </c>
      <c r="C457" s="22" t="s">
        <v>31</v>
      </c>
      <c r="D457" s="24"/>
      <c r="E457" s="23">
        <f>E458</f>
        <v>2.4</v>
      </c>
    </row>
    <row r="458" spans="1:5" x14ac:dyDescent="0.25">
      <c r="A458" s="14" t="s">
        <v>145</v>
      </c>
      <c r="B458" s="17" t="s">
        <v>301</v>
      </c>
      <c r="C458" s="22" t="s">
        <v>31</v>
      </c>
      <c r="D458" s="24" t="s">
        <v>146</v>
      </c>
      <c r="E458" s="23">
        <f>SUM('[1]9'!G684)</f>
        <v>2.4</v>
      </c>
    </row>
    <row r="459" spans="1:5" ht="30" x14ac:dyDescent="0.25">
      <c r="A459" s="16" t="s">
        <v>53</v>
      </c>
      <c r="B459" s="17" t="s">
        <v>301</v>
      </c>
      <c r="C459" s="22" t="s">
        <v>33</v>
      </c>
      <c r="D459" s="24"/>
      <c r="E459" s="23">
        <f>SUM(E460)</f>
        <v>80</v>
      </c>
    </row>
    <row r="460" spans="1:5" x14ac:dyDescent="0.25">
      <c r="A460" s="14" t="s">
        <v>145</v>
      </c>
      <c r="B460" s="17" t="s">
        <v>301</v>
      </c>
      <c r="C460" s="22" t="s">
        <v>33</v>
      </c>
      <c r="D460" s="24" t="s">
        <v>146</v>
      </c>
      <c r="E460" s="23">
        <f>SUM('[1]9'!G687)</f>
        <v>80</v>
      </c>
    </row>
    <row r="461" spans="1:5" ht="30" x14ac:dyDescent="0.25">
      <c r="A461" s="16" t="s">
        <v>53</v>
      </c>
      <c r="B461" s="17" t="s">
        <v>301</v>
      </c>
      <c r="C461" s="22" t="s">
        <v>33</v>
      </c>
      <c r="D461" s="24"/>
      <c r="E461" s="23">
        <f>SUM(E462)</f>
        <v>20</v>
      </c>
    </row>
    <row r="462" spans="1:5" ht="30" x14ac:dyDescent="0.25">
      <c r="A462" s="16" t="s">
        <v>299</v>
      </c>
      <c r="B462" s="17" t="s">
        <v>301</v>
      </c>
      <c r="C462" s="22" t="s">
        <v>33</v>
      </c>
      <c r="D462" s="24" t="s">
        <v>18</v>
      </c>
      <c r="E462" s="23">
        <f>SUM('[1]9'!G837)</f>
        <v>20</v>
      </c>
    </row>
    <row r="463" spans="1:5" ht="30" x14ac:dyDescent="0.25">
      <c r="A463" s="28" t="s">
        <v>302</v>
      </c>
      <c r="B463" s="17" t="s">
        <v>303</v>
      </c>
      <c r="C463" s="25"/>
      <c r="D463" s="24"/>
      <c r="E463" s="23">
        <f>SUM(E465)</f>
        <v>1562</v>
      </c>
    </row>
    <row r="464" spans="1:5" ht="45" x14ac:dyDescent="0.25">
      <c r="A464" s="16" t="s">
        <v>304</v>
      </c>
      <c r="B464" s="17" t="s">
        <v>305</v>
      </c>
      <c r="C464" s="12"/>
      <c r="D464" s="13"/>
      <c r="E464" s="23">
        <f>E465</f>
        <v>1562</v>
      </c>
    </row>
    <row r="465" spans="1:5" x14ac:dyDescent="0.25">
      <c r="A465" s="10" t="s">
        <v>280</v>
      </c>
      <c r="B465" s="17" t="s">
        <v>305</v>
      </c>
      <c r="C465" s="12">
        <v>300</v>
      </c>
      <c r="D465" s="13"/>
      <c r="E465" s="23">
        <f>E466</f>
        <v>1562</v>
      </c>
    </row>
    <row r="466" spans="1:5" x14ac:dyDescent="0.25">
      <c r="A466" s="10" t="s">
        <v>306</v>
      </c>
      <c r="B466" s="17" t="s">
        <v>305</v>
      </c>
      <c r="C466" s="25">
        <v>300</v>
      </c>
      <c r="D466" s="24" t="s">
        <v>307</v>
      </c>
      <c r="E466" s="23">
        <f>SUM('[1]9'!G885)</f>
        <v>1562</v>
      </c>
    </row>
    <row r="467" spans="1:5" ht="30" x14ac:dyDescent="0.25">
      <c r="A467" s="14" t="s">
        <v>308</v>
      </c>
      <c r="B467" s="17" t="s">
        <v>342</v>
      </c>
      <c r="C467" s="12"/>
      <c r="D467" s="13"/>
      <c r="E467" s="23">
        <f>E468</f>
        <v>800</v>
      </c>
    </row>
    <row r="468" spans="1:5" ht="30" x14ac:dyDescent="0.25">
      <c r="A468" s="10" t="s">
        <v>53</v>
      </c>
      <c r="B468" s="17" t="s">
        <v>342</v>
      </c>
      <c r="C468" s="12" t="s">
        <v>33</v>
      </c>
      <c r="D468" s="13"/>
      <c r="E468" s="23">
        <f>E469</f>
        <v>800</v>
      </c>
    </row>
    <row r="469" spans="1:5" x14ac:dyDescent="0.25">
      <c r="A469" s="10" t="s">
        <v>208</v>
      </c>
      <c r="B469" s="17" t="s">
        <v>342</v>
      </c>
      <c r="C469" s="12" t="s">
        <v>33</v>
      </c>
      <c r="D469" s="13" t="s">
        <v>209</v>
      </c>
      <c r="E469" s="23">
        <f>SUM('[1]9'!G963)</f>
        <v>800</v>
      </c>
    </row>
    <row r="470" spans="1:5" ht="30" x14ac:dyDescent="0.25">
      <c r="A470" s="16" t="s">
        <v>299</v>
      </c>
      <c r="B470" s="17" t="s">
        <v>301</v>
      </c>
      <c r="C470" s="22" t="s">
        <v>33</v>
      </c>
      <c r="D470" s="24" t="s">
        <v>18</v>
      </c>
      <c r="E470" s="23">
        <f>SUM('[3]9'!G841)</f>
        <v>20</v>
      </c>
    </row>
    <row r="471" spans="1:5" ht="30" x14ac:dyDescent="0.25">
      <c r="A471" s="28" t="s">
        <v>302</v>
      </c>
      <c r="B471" s="17" t="s">
        <v>303</v>
      </c>
      <c r="C471" s="25"/>
      <c r="D471" s="24"/>
      <c r="E471" s="23">
        <f>SUM(E473)</f>
        <v>1562</v>
      </c>
    </row>
    <row r="472" spans="1:5" ht="45" x14ac:dyDescent="0.25">
      <c r="A472" s="16" t="s">
        <v>304</v>
      </c>
      <c r="B472" s="17" t="s">
        <v>305</v>
      </c>
      <c r="C472" s="12"/>
      <c r="D472" s="13"/>
      <c r="E472" s="23">
        <f>E473</f>
        <v>1562</v>
      </c>
    </row>
    <row r="473" spans="1:5" x14ac:dyDescent="0.25">
      <c r="A473" s="10" t="s">
        <v>280</v>
      </c>
      <c r="B473" s="17" t="s">
        <v>305</v>
      </c>
      <c r="C473" s="12">
        <v>300</v>
      </c>
      <c r="D473" s="13"/>
      <c r="E473" s="23">
        <f>E474</f>
        <v>1562</v>
      </c>
    </row>
    <row r="474" spans="1:5" x14ac:dyDescent="0.25">
      <c r="A474" s="10" t="s">
        <v>306</v>
      </c>
      <c r="B474" s="17" t="s">
        <v>305</v>
      </c>
      <c r="C474" s="25">
        <v>300</v>
      </c>
      <c r="D474" s="24" t="s">
        <v>307</v>
      </c>
      <c r="E474" s="23">
        <f>SUM('[3]9'!G889)</f>
        <v>1562</v>
      </c>
    </row>
    <row r="475" spans="1:5" ht="30" x14ac:dyDescent="0.25">
      <c r="A475" s="14" t="s">
        <v>308</v>
      </c>
      <c r="B475" s="17" t="s">
        <v>342</v>
      </c>
      <c r="C475" s="12"/>
      <c r="D475" s="13"/>
      <c r="E475" s="23">
        <f>E476</f>
        <v>800</v>
      </c>
    </row>
    <row r="476" spans="1:5" ht="30" x14ac:dyDescent="0.25">
      <c r="A476" s="10" t="s">
        <v>53</v>
      </c>
      <c r="B476" s="17" t="s">
        <v>342</v>
      </c>
      <c r="C476" s="12" t="s">
        <v>33</v>
      </c>
      <c r="D476" s="13"/>
      <c r="E476" s="23">
        <f>E477</f>
        <v>800</v>
      </c>
    </row>
    <row r="477" spans="1:5" x14ac:dyDescent="0.25">
      <c r="A477" s="10" t="s">
        <v>208</v>
      </c>
      <c r="B477" s="17" t="s">
        <v>342</v>
      </c>
      <c r="C477" s="12" t="s">
        <v>33</v>
      </c>
      <c r="D477" s="13" t="s">
        <v>209</v>
      </c>
      <c r="E477" s="23">
        <f>SUM('[3]9'!G967)</f>
        <v>800</v>
      </c>
    </row>
  </sheetData>
  <mergeCells count="5">
    <mergeCell ref="B2:E2"/>
    <mergeCell ref="C3:E3"/>
    <mergeCell ref="A4:E4"/>
    <mergeCell ref="D5:E5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2021-02-25T06:00:15Z</dcterms:modified>
</cp:coreProperties>
</file>