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ВСЕ РЕШЕНИЯ ДУМЫ!!!!!\2021\11. 21.12.2021 год\Решения Думы от 21.12.2021\Дума 2022-2024г 2 чтение\"/>
    </mc:Choice>
  </mc:AlternateContent>
  <xr:revisionPtr revIDLastSave="0" documentId="13_ncr:1_{8FBC7A74-BF7B-4988-BF23-B8AC7D5C41A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  <c r="F65" i="1"/>
  <c r="F66" i="1" s="1"/>
  <c r="F62" i="1"/>
  <c r="F61" i="1"/>
  <c r="F59" i="1"/>
  <c r="F58" i="1"/>
  <c r="F56" i="1"/>
  <c r="F55" i="1"/>
  <c r="F54" i="1"/>
  <c r="F50" i="1"/>
  <c r="F48" i="1"/>
  <c r="F47" i="1"/>
  <c r="F45" i="1"/>
  <c r="F41" i="1"/>
  <c r="F40" i="1"/>
  <c r="F37" i="1"/>
  <c r="F35" i="1"/>
  <c r="F32" i="1"/>
  <c r="F21" i="1"/>
  <c r="F20" i="1"/>
  <c r="F19" i="1"/>
  <c r="F17" i="1" l="1"/>
  <c r="F44" i="1"/>
  <c r="F38" i="1"/>
  <c r="F42" i="1" s="1"/>
  <c r="F60" i="1"/>
  <c r="F64" i="1" l="1"/>
  <c r="F9" i="1"/>
  <c r="F22" i="1" s="1"/>
  <c r="F23" i="1" l="1"/>
  <c r="F36" i="1" s="1"/>
  <c r="F67" i="1" s="1"/>
</calcChain>
</file>

<file path=xl/sharedStrings.xml><?xml version="1.0" encoding="utf-8"?>
<sst xmlns="http://schemas.openxmlformats.org/spreadsheetml/2006/main" count="218" uniqueCount="127">
  <si>
    <t>тыс. рублей</t>
  </si>
  <si>
    <t>Бюджетополучатели</t>
  </si>
  <si>
    <t>Бюджетная классификация</t>
  </si>
  <si>
    <t>Сумма</t>
  </si>
  <si>
    <t>№</t>
  </si>
  <si>
    <t>главный распорядитель</t>
  </si>
  <si>
    <t>ЦСР</t>
  </si>
  <si>
    <t xml:space="preserve">МКУ Управление культуры </t>
  </si>
  <si>
    <t>957</t>
  </si>
  <si>
    <t>Подпрограмма 1 "Библиотечное дело в муниципальном образовании Балаганский район на 2019 - 2024 годы"</t>
  </si>
  <si>
    <t>МБУК "МОБ Балаганского района"*</t>
  </si>
  <si>
    <t>Подпрограмма 1 "Библиотечное дело в муниципальном образовании Балаганский район на 2019 -2024 годы"</t>
  </si>
  <si>
    <t>Подпрограмма 2 "Музейное дело в  муниципальном образовании Балаганский район на 2019 - 2024 годы"</t>
  </si>
  <si>
    <t>МКУК БИЭМ*</t>
  </si>
  <si>
    <t>Подпрограмма 3 "Культурный досуг населения в муниципальном образовании Балаганский район на 2019 - 2024 годы"</t>
  </si>
  <si>
    <t>МБУК "Межпоселенческий ДК"*</t>
  </si>
  <si>
    <t>МБУК "Межпоселенческий ДК"</t>
  </si>
  <si>
    <t>МКУ ДО БДМШ*</t>
  </si>
  <si>
    <t>МКУ ДО БДМШ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</si>
  <si>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</si>
  <si>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МКУ Управление культуры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</si>
  <si>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</si>
  <si>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МКУ ЦЕНТР ОБСЛУЖИВАНИЯ</t>
  </si>
  <si>
    <t>Подпрограмма 7 "Безопасность учреждений культуры в муниципальном образовании Балаганский район на 2020-2024 годы"</t>
  </si>
  <si>
    <t>Муниципальные программы МКУ Управление культуры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</si>
  <si>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</si>
  <si>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</si>
  <si>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Итого по культуре</t>
  </si>
  <si>
    <t>973</t>
  </si>
  <si>
    <t>4300000000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</si>
  <si>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</si>
  <si>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</si>
  <si>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Подпрограмма 2 "Развитие общего образования Балаганского района на 2019-2024 годы"</t>
  </si>
  <si>
    <t>Муниципальные бюджетные общеобразовательные учреждения</t>
  </si>
  <si>
    <t>Подпрограмма 3 "Развитие дополнительного образования Балаганского района на 2019-2024 годы"</t>
  </si>
  <si>
    <t>МБОУ ДО Балаганский Центр Детского Творчества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</si>
  <si>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</si>
  <si>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</si>
  <si>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Подпрограмма 5 "Совершенствование государственного управления в сфере образования на 2019-2024 годы"</t>
  </si>
  <si>
    <t>Подпрограмма 6 "Безопасность  образовательных  учреждений в муниципальном образовании Балаганский  район на 2019-2024 годы"</t>
  </si>
  <si>
    <t>Муниципальные программы МКУ Управление образования</t>
  </si>
  <si>
    <t>4600000000</t>
  </si>
  <si>
    <t>5400000000</t>
  </si>
  <si>
    <t xml:space="preserve">Реализация мероприятий перечня проектов народных инициатив </t>
  </si>
  <si>
    <t>МП "Управление муниципальными финансами муниципального образования Балаганский район на 2019 -2024 годы"</t>
  </si>
  <si>
    <t>Итого по образованию</t>
  </si>
  <si>
    <t>Финансовое управление Балаганского района</t>
  </si>
  <si>
    <t>992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</si>
  <si>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</si>
  <si>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</si>
  <si>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</si>
  <si>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Итого по Финансовому управлению Балаганского района</t>
  </si>
  <si>
    <t>Администрация района</t>
  </si>
  <si>
    <t>994</t>
  </si>
  <si>
    <t>Подпрограмма 1 "Профилактика  ВИЧ-инфекции в муниципальном образовании Балаганский район на 2019-2024 годы"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</si>
  <si>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</si>
  <si>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</si>
  <si>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4 "Профилактика туберкулеза в муниципальном образовании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</si>
  <si>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</si>
  <si>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МКУ ЕДДС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</si>
  <si>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</si>
  <si>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МП "Управление муниципальным имуществом муниципального образования Балаганский район на 2019 -2024 годы"</t>
  </si>
  <si>
    <t>УМИ</t>
  </si>
  <si>
    <t>Итого по администрации района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</si>
  <si>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</si>
  <si>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</si>
  <si>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</si>
  <si>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</si>
  <si>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</si>
  <si>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</si>
  <si>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</si>
  <si>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</si>
  <si>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</si>
  <si>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</si>
  <si>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</si>
  <si>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МКУ ЦЕНТР ОБСЛУЖИВАНИЯ - МУНИЦИПАЛЬНОЕ КАЗЕННОЕ УЧРЕЖДЕНИЕ "ЦЕНТР ОБСЛУЖИВАНИЯ МУНИЦИПАЛЬНЫХ УЧРЕЖДЕНИЙ БАЛАГАНСКОГО РАЙОНА"</t>
  </si>
  <si>
    <t>МКУ ЕДДС - муниципальное казенное учреждение "Единая дежурно-диспетчерская служба муниципального образования Балаганский район"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</si>
  <si>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</si>
  <si>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РАСПРЕДЕЛЕНИЕ БЮДЖЕТНЫХ АССИГНОВАНИЙ НА РЕАЛИЗАЦИЮ МУНИЦИПАЛЬНЫХ ПРОГРАММ НА 2022 ГОД</t>
  </si>
  <si>
    <t>4200000000</t>
  </si>
  <si>
    <t>4210000000</t>
  </si>
  <si>
    <t>4220000000</t>
  </si>
  <si>
    <t>4230000000</t>
  </si>
  <si>
    <t>4240000000</t>
  </si>
  <si>
    <t>4250000000</t>
  </si>
  <si>
    <t>4270000000</t>
  </si>
  <si>
    <t>Муниципальная  программа  "Энергосбережение и повышение энергетической  эффективности на территории  муниципального образования Балаганский район на 2019-2024 годы"</t>
  </si>
  <si>
    <t>4310000000</t>
  </si>
  <si>
    <t>4330000000</t>
  </si>
  <si>
    <t>4340000000</t>
  </si>
  <si>
    <t>4350000000</t>
  </si>
  <si>
    <t>Муниципальная программа "Повышение безопасности дорожного движения на территории муниципального образования Балаганский район на 2019-2024 годы"</t>
  </si>
  <si>
    <t>Муниципальная программа "Сельское хозяйство в муниципальном образовании Балаганский район на 2022-2024 годы"</t>
  </si>
  <si>
    <t>4100000000</t>
  </si>
  <si>
    <t>4400000000</t>
  </si>
  <si>
    <t>8900000000</t>
  </si>
  <si>
    <t>Подпрограмма 2 "Развитие спортивной инфраструктуры и материально-технической базы в муниципальном образовании Балаганский район на 2019-2024 годы"</t>
  </si>
  <si>
    <t>Подпрограмма 4 "Дополнительное образование детей в сфере культуры в муниципальном образовании Балаганский район на 2019 - 2024 годы"</t>
  </si>
  <si>
    <t>4320000000</t>
  </si>
  <si>
    <t>Наименование программы,подпрограммы</t>
  </si>
  <si>
    <t>4260000000</t>
  </si>
  <si>
    <t>МБУК "МОБ Балаганского района",*              МБУК "Межпоселенческий ДК",МКУК БИЭМ*</t>
  </si>
  <si>
    <t>МБУК "Межпоселенческий ДК", МКУ ДО БДМШ</t>
  </si>
  <si>
    <t xml:space="preserve">МКУ Управление образования </t>
  </si>
  <si>
    <t xml:space="preserve">МКУ Управление образования,                    МКУ Методический центр управления образования </t>
  </si>
  <si>
    <t>5900000000</t>
  </si>
  <si>
    <t>5910000000</t>
  </si>
  <si>
    <t>5200000000</t>
  </si>
  <si>
    <t>5720000000</t>
  </si>
  <si>
    <t>Муниципальная программа "Развитие культуры и искусства в Балаганском районе на 2019 - 2024 годы" в т.ч.:</t>
  </si>
  <si>
    <t>Муниципальная программа "Улучшение качества жизни граждан пожилого возраста в муниципальном образовании Балаганский район на 2019-2024 годы"</t>
  </si>
  <si>
    <t>Муниципальная программа «Доступная среда для инвалидов и маломобильных групп населения муниципального образования Балаганский район на 2019-2024 годы»</t>
  </si>
  <si>
    <t>Муниципальная программа "Развитие образования  Балаганского района на 2019-2024 годы" в т.ч.: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</si>
  <si>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</si>
  <si>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Муниципальная программа "Энергосбережение и повышение энергетической  эффективности на территории  муниципального образования Балаганский район на  2019-2024 годы"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</si>
  <si>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</si>
  <si>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Муниципальная программа "Молодёжь Балаганского района на 2019-2024 годы"</t>
  </si>
  <si>
    <t>Муниципальная программа"Устойчивое развитие сельских территорий в муниципальном образовании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</si>
  <si>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</si>
  <si>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 xml:space="preserve">Муниципальная программа "Аппаратно-программный комплекс "Безопасный город "на 2020-2024 годы" </t>
  </si>
  <si>
    <t>Муниципальная программа "Противодействие коррупции в муниципальном образовании Балаганский район на 2020-2024 годы"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</si>
  <si>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</si>
  <si>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</si>
  <si>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</si>
  <si>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"Доступная среда для инвалидов и маломобильных групп населения  Балаганского района на 2019-2024 годы"</t>
  </si>
  <si>
    <t xml:space="preserve">Муниципальная программа "Развитие физической культуры и  спорта в  Балаганском районе на 2019-2024 годы"  </t>
  </si>
  <si>
    <t>Приложение 11                                   к решению Думы Балаганского района  "О бюджете муниципального образования Балаганский район на 2022 год и на плановый период 2023 и 2024 годов"                         от 21.12.2021 г.  №11/1-РД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</si>
</sst>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#,##0.0"/>
  </numFmts>
  <fonts count="11" x14ac:knownFonts="1">
    <font>
      <sz val="10"/>
      <name val="Arial Cyr"/>
      <charset val="204"/>
    </font>
    <font>
      <sz val="8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sz val="11"/>
      <color indexed="8"/>
      <name val="Courier New"/>
      <family val="3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10" fillId="0" borderId="0"/>
    <xf numFmtId="0" fontId="10" fillId="0" borderId="0"/>
  </cellStyleXfs>
  <cellXfs count="8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wrapText="1"/>
    </xf>
    <xf numFmtId="0" fontId="1" fillId="0" borderId="0" xfId="0" applyFont="1" applyFill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165" fontId="6" fillId="0" borderId="8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2" fillId="0" borderId="9" xfId="0" applyNumberFormat="1" applyFont="1" applyFill="1" applyBorder="1" applyAlignment="1">
      <alignment horizontal="right" wrapText="1"/>
    </xf>
    <xf numFmtId="165" fontId="2" fillId="0" borderId="8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 wrapText="1"/>
    </xf>
    <xf numFmtId="165" fontId="2" fillId="0" borderId="9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4" fillId="0" borderId="5" xfId="0" applyNumberFormat="1" applyFont="1" applyFill="1" applyBorder="1" applyAlignment="1">
      <alignment horizontal="left"/>
    </xf>
    <xf numFmtId="2" fontId="2" fillId="0" borderId="5" xfId="0" applyNumberFormat="1" applyFont="1" applyFill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left" wrapText="1"/>
    </xf>
    <xf numFmtId="49" fontId="2" fillId="0" borderId="5" xfId="0" applyNumberFormat="1" applyFont="1" applyFill="1" applyBorder="1" applyAlignment="1">
      <alignment horizontal="center" wrapText="1"/>
    </xf>
    <xf numFmtId="1" fontId="2" fillId="0" borderId="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/>
    <xf numFmtId="0" fontId="2" fillId="0" borderId="5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/>
    <xf numFmtId="0" fontId="0" fillId="0" borderId="9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Users\&#1053;&#1072;&#1090;&#1072;&#1083;&#1100;&#1103;.&#1045;\Desktop\2022\&#1044;&#1091;&#1084;&#1072;\&#1064;&#1072;&#1073;&#1083;&#1086;&#1085;%202022%20&#1088;&#1077;&#1076;&#1072;&#1082;&#1094;&#1080;&#1103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3"/>
      <sheetName val="5"/>
      <sheetName val="11"/>
    </sheetNames>
    <sheetDataSet>
      <sheetData sheetId="0">
        <row r="18">
          <cell r="G18">
            <v>3517.6</v>
          </cell>
        </row>
        <row r="39">
          <cell r="G39">
            <v>400</v>
          </cell>
        </row>
        <row r="187">
          <cell r="G187">
            <v>40.4</v>
          </cell>
        </row>
        <row r="193">
          <cell r="G193">
            <v>18</v>
          </cell>
        </row>
        <row r="459">
          <cell r="G459">
            <v>100</v>
          </cell>
        </row>
        <row r="484">
          <cell r="G484">
            <v>30</v>
          </cell>
        </row>
        <row r="545">
          <cell r="G545">
            <v>22.6</v>
          </cell>
        </row>
        <row r="582">
          <cell r="G582">
            <v>6.1</v>
          </cell>
        </row>
        <row r="586">
          <cell r="G586">
            <v>44992.4</v>
          </cell>
        </row>
        <row r="718">
          <cell r="G718">
            <v>14.4</v>
          </cell>
        </row>
        <row r="784">
          <cell r="G784">
            <v>9</v>
          </cell>
        </row>
        <row r="790">
          <cell r="G790">
            <v>8.4</v>
          </cell>
        </row>
        <row r="805">
          <cell r="G805">
            <v>15</v>
          </cell>
        </row>
        <row r="810">
          <cell r="G810">
            <v>276</v>
          </cell>
        </row>
        <row r="847">
          <cell r="G847">
            <v>9</v>
          </cell>
        </row>
        <row r="869">
          <cell r="G869">
            <v>3.6</v>
          </cell>
        </row>
        <row r="885">
          <cell r="G885">
            <v>25.8</v>
          </cell>
        </row>
        <row r="891">
          <cell r="G891">
            <v>2</v>
          </cell>
        </row>
        <row r="936">
          <cell r="G936">
            <v>214.7</v>
          </cell>
        </row>
        <row r="940">
          <cell r="G940">
            <v>3417.5</v>
          </cell>
        </row>
        <row r="1001">
          <cell r="G1001">
            <v>2500</v>
          </cell>
        </row>
      </sheetData>
      <sheetData sheetId="1"/>
      <sheetData sheetId="2">
        <row r="13">
          <cell r="E13">
            <v>10.199999999999999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tabSelected="1" zoomScaleNormal="100" workbookViewId="0">
      <selection activeCell="C1" sqref="C1"/>
    </sheetView>
  </sheetViews>
  <sheetFormatPr defaultRowHeight="11.25" x14ac:dyDescent="0.2"/>
  <cols>
    <col min="1" max="1" width="0.140625" style="1" customWidth="1"/>
    <col min="2" max="2" width="48" style="2" customWidth="1"/>
    <col min="3" max="3" width="31.28515625" style="2" customWidth="1"/>
    <col min="4" max="4" width="14.28515625" style="2" customWidth="1"/>
    <col min="5" max="5" width="16" style="2" customWidth="1"/>
    <col min="6" max="6" width="12.7109375" style="44" customWidth="1"/>
    <col min="7" max="16384" width="9.140625" style="2"/>
  </cols>
  <sheetData>
    <row r="1" spans="1:6" ht="118.5" customHeight="1" x14ac:dyDescent="0.25">
      <c r="D1" s="73" t="s">
        <v>126</v>
      </c>
      <c r="E1" s="85"/>
      <c r="F1" s="85"/>
    </row>
    <row r="2" spans="1:6" ht="15" x14ac:dyDescent="0.25">
      <c r="D2" s="3"/>
      <c r="E2" s="4"/>
      <c r="F2" s="4"/>
    </row>
    <row r="3" spans="1:6" ht="15" x14ac:dyDescent="0.25">
      <c r="D3" s="3"/>
      <c r="E3" s="73"/>
      <c r="F3" s="73"/>
    </row>
    <row r="4" spans="1:6" ht="16.5" customHeight="1" x14ac:dyDescent="0.2">
      <c r="A4" s="74" t="s">
        <v>78</v>
      </c>
      <c r="B4" s="74"/>
      <c r="C4" s="74"/>
      <c r="D4" s="74"/>
      <c r="E4" s="74"/>
      <c r="F4" s="74"/>
    </row>
    <row r="5" spans="1:6" ht="15" x14ac:dyDescent="0.25">
      <c r="F5" s="5" t="s">
        <v>0</v>
      </c>
    </row>
    <row r="6" spans="1:6" ht="15" x14ac:dyDescent="0.25">
      <c r="A6" s="6"/>
      <c r="B6" s="7"/>
      <c r="C6" s="75" t="s">
        <v>1</v>
      </c>
      <c r="D6" s="78" t="s">
        <v>2</v>
      </c>
      <c r="E6" s="79"/>
      <c r="F6" s="75" t="s">
        <v>3</v>
      </c>
    </row>
    <row r="7" spans="1:6" ht="15" customHeight="1" x14ac:dyDescent="0.25">
      <c r="A7" s="8" t="s">
        <v>4</v>
      </c>
      <c r="B7" s="9" t="s">
        <v>99</v>
      </c>
      <c r="C7" s="76"/>
      <c r="D7" s="82" t="s">
        <v>5</v>
      </c>
      <c r="E7" s="84" t="s">
        <v>6</v>
      </c>
      <c r="F7" s="80"/>
    </row>
    <row r="8" spans="1:6" ht="15" x14ac:dyDescent="0.25">
      <c r="A8" s="8"/>
      <c r="B8" s="10"/>
      <c r="C8" s="77"/>
      <c r="D8" s="83"/>
      <c r="E8" s="84"/>
      <c r="F8" s="81"/>
    </row>
    <row r="9" spans="1:6" ht="45" x14ac:dyDescent="0.25">
      <c r="A9" s="11">
        <v>1</v>
      </c>
      <c r="B9" s="12" t="s">
        <v>109</v>
      </c>
      <c r="C9" s="13" t="s">
        <v>7</v>
      </c>
      <c r="D9" s="14" t="s">
        <v>8</v>
      </c>
      <c r="E9" s="14" t="s">
        <v>79</v>
      </c>
      <c r="F9" s="45">
        <f>F10+F11+F12+F13+F14+F15+F16</f>
        <v>41261.799999999996</v>
      </c>
    </row>
    <row r="10" spans="1:6" ht="60" x14ac:dyDescent="0.25">
      <c r="A10" s="11"/>
      <c r="B10" s="54" t="s">
        <v>9</v>
      </c>
      <c r="C10" s="16" t="s">
        <v>10</v>
      </c>
      <c r="D10" s="14" t="s">
        <v>8</v>
      </c>
      <c r="E10" s="17" t="s">
        <v>80</v>
      </c>
      <c r="F10" s="45">
        <v>12247.8</v>
      </c>
    </row>
    <row r="11" spans="1:6" ht="60.75" customHeight="1" x14ac:dyDescent="0.25">
      <c r="A11" s="15" t="s">
        <v>11</v>
      </c>
      <c r="B11" s="54" t="s">
        <v>12</v>
      </c>
      <c r="C11" s="13" t="s">
        <v>13</v>
      </c>
      <c r="D11" s="14" t="s">
        <v>8</v>
      </c>
      <c r="E11" s="17" t="s">
        <v>81</v>
      </c>
      <c r="F11" s="45">
        <v>1393.1</v>
      </c>
    </row>
    <row r="12" spans="1:6" ht="60" x14ac:dyDescent="0.25">
      <c r="A12" s="11"/>
      <c r="B12" s="54" t="s">
        <v>14</v>
      </c>
      <c r="C12" s="16" t="s">
        <v>15</v>
      </c>
      <c r="D12" s="14" t="s">
        <v>8</v>
      </c>
      <c r="E12" s="18" t="s">
        <v>82</v>
      </c>
      <c r="F12" s="45">
        <v>11071.2</v>
      </c>
    </row>
    <row r="13" spans="1:6" ht="75" x14ac:dyDescent="0.25">
      <c r="A13" s="11"/>
      <c r="B13" s="19" t="s">
        <v>97</v>
      </c>
      <c r="C13" s="13" t="s">
        <v>17</v>
      </c>
      <c r="D13" s="14" t="s">
        <v>8</v>
      </c>
      <c r="E13" s="18" t="s">
        <v>83</v>
      </c>
      <c r="F13" s="45">
        <v>4334.1000000000004</v>
      </c>
    </row>
    <row r="14" spans="1:6" ht="75" x14ac:dyDescent="0.25">
      <c r="A14" s="11"/>
      <c r="B14" s="19" t="s">
        <v>19</v>
      </c>
      <c r="C14" s="13" t="s">
        <v>20</v>
      </c>
      <c r="D14" s="14" t="s">
        <v>8</v>
      </c>
      <c r="E14" s="17" t="s">
        <v>84</v>
      </c>
      <c r="F14" s="45">
        <v>2080.9</v>
      </c>
    </row>
    <row r="15" spans="1:6" ht="75" x14ac:dyDescent="0.25">
      <c r="A15" s="11"/>
      <c r="B15" s="20" t="s">
        <v>21</v>
      </c>
      <c r="C15" s="13" t="s">
        <v>22</v>
      </c>
      <c r="D15" s="14" t="s">
        <v>8</v>
      </c>
      <c r="E15" s="18" t="s">
        <v>100</v>
      </c>
      <c r="F15" s="45">
        <v>9521.6</v>
      </c>
    </row>
    <row r="16" spans="1:6" ht="71.25" customHeight="1" x14ac:dyDescent="0.25">
      <c r="A16" s="11"/>
      <c r="B16" s="21" t="s">
        <v>23</v>
      </c>
      <c r="C16" s="13" t="s">
        <v>101</v>
      </c>
      <c r="D16" s="14" t="s">
        <v>8</v>
      </c>
      <c r="E16" s="18" t="s">
        <v>85</v>
      </c>
      <c r="F16" s="45">
        <v>613.1</v>
      </c>
    </row>
    <row r="17" spans="1:6" ht="30" x14ac:dyDescent="0.25">
      <c r="A17" s="11"/>
      <c r="B17" s="22" t="s">
        <v>24</v>
      </c>
      <c r="C17" s="13" t="s">
        <v>20</v>
      </c>
      <c r="D17" s="14" t="s">
        <v>8</v>
      </c>
      <c r="E17" s="18"/>
      <c r="F17" s="45">
        <f>F18+F19+F20+F21</f>
        <v>493.4</v>
      </c>
    </row>
    <row r="18" spans="1:6" ht="75" x14ac:dyDescent="0.25">
      <c r="A18" s="11"/>
      <c r="B18" s="12" t="s">
        <v>25</v>
      </c>
      <c r="C18" s="16" t="s">
        <v>102</v>
      </c>
      <c r="D18" s="14" t="s">
        <v>8</v>
      </c>
      <c r="E18" s="56">
        <v>5300000000</v>
      </c>
      <c r="F18" s="45">
        <v>35</v>
      </c>
    </row>
    <row r="19" spans="1:6" ht="90" x14ac:dyDescent="0.25">
      <c r="A19" s="11"/>
      <c r="B19" s="19" t="s">
        <v>86</v>
      </c>
      <c r="C19" s="13" t="s">
        <v>18</v>
      </c>
      <c r="D19" s="14" t="s">
        <v>8</v>
      </c>
      <c r="E19" s="56">
        <v>5400000000</v>
      </c>
      <c r="F19" s="45">
        <f>SUM('[1]7'!G39)</f>
        <v>400</v>
      </c>
    </row>
    <row r="20" spans="1:6" ht="75" x14ac:dyDescent="0.25">
      <c r="A20" s="11"/>
      <c r="B20" s="12" t="s">
        <v>110</v>
      </c>
      <c r="C20" s="13" t="s">
        <v>20</v>
      </c>
      <c r="D20" s="14" t="s">
        <v>8</v>
      </c>
      <c r="E20" s="61">
        <v>5500000000</v>
      </c>
      <c r="F20" s="45">
        <f>SUM('[1]7'!G187)</f>
        <v>40.4</v>
      </c>
    </row>
    <row r="21" spans="1:6" ht="75" x14ac:dyDescent="0.25">
      <c r="A21" s="11"/>
      <c r="B21" s="19" t="s">
        <v>111</v>
      </c>
      <c r="C21" s="16" t="s">
        <v>16</v>
      </c>
      <c r="D21" s="14" t="s">
        <v>8</v>
      </c>
      <c r="E21" s="58">
        <v>5600000000</v>
      </c>
      <c r="F21" s="45">
        <f>SUM('[1]7'!G193)</f>
        <v>18</v>
      </c>
    </row>
    <row r="22" spans="1:6" ht="15.75" x14ac:dyDescent="0.25">
      <c r="A22" s="11"/>
      <c r="B22" s="24" t="s">
        <v>27</v>
      </c>
      <c r="C22" s="25"/>
      <c r="D22" s="26" t="s">
        <v>8</v>
      </c>
      <c r="E22" s="59"/>
      <c r="F22" s="46">
        <f>F9+F17</f>
        <v>41755.199999999997</v>
      </c>
    </row>
    <row r="23" spans="1:6" ht="45" x14ac:dyDescent="0.25">
      <c r="A23" s="11"/>
      <c r="B23" s="12" t="s">
        <v>112</v>
      </c>
      <c r="C23" s="27"/>
      <c r="D23" s="14" t="s">
        <v>28</v>
      </c>
      <c r="E23" s="17" t="s">
        <v>29</v>
      </c>
      <c r="F23" s="47">
        <f>F24+F26+F27+F28+F29+F25</f>
        <v>313676.7</v>
      </c>
    </row>
    <row r="24" spans="1:6" ht="60" x14ac:dyDescent="0.25">
      <c r="A24" s="11"/>
      <c r="B24" s="19" t="s">
        <v>30</v>
      </c>
      <c r="C24" s="23" t="s">
        <v>31</v>
      </c>
      <c r="D24" s="29" t="s">
        <v>28</v>
      </c>
      <c r="E24" s="30" t="s">
        <v>87</v>
      </c>
      <c r="F24" s="47">
        <v>75771.3</v>
      </c>
    </row>
    <row r="25" spans="1:6" ht="50.25" customHeight="1" x14ac:dyDescent="0.25">
      <c r="A25" s="31"/>
      <c r="B25" s="19" t="s">
        <v>32</v>
      </c>
      <c r="C25" s="23" t="s">
        <v>33</v>
      </c>
      <c r="D25" s="14" t="s">
        <v>28</v>
      </c>
      <c r="E25" s="17" t="s">
        <v>98</v>
      </c>
      <c r="F25" s="48">
        <v>216713.2</v>
      </c>
    </row>
    <row r="26" spans="1:6" ht="60" x14ac:dyDescent="0.25">
      <c r="A26" s="11"/>
      <c r="B26" s="19" t="s">
        <v>34</v>
      </c>
      <c r="C26" s="23" t="s">
        <v>35</v>
      </c>
      <c r="D26" s="14" t="s">
        <v>28</v>
      </c>
      <c r="E26" s="17" t="s">
        <v>88</v>
      </c>
      <c r="F26" s="45">
        <v>10413.299999999999</v>
      </c>
    </row>
    <row r="27" spans="1:6" ht="60" x14ac:dyDescent="0.25">
      <c r="A27" s="11">
        <v>35</v>
      </c>
      <c r="B27" s="12" t="s">
        <v>36</v>
      </c>
      <c r="C27" s="13" t="s">
        <v>37</v>
      </c>
      <c r="D27" s="14" t="s">
        <v>28</v>
      </c>
      <c r="E27" s="17" t="s">
        <v>89</v>
      </c>
      <c r="F27" s="45">
        <v>647.6</v>
      </c>
    </row>
    <row r="28" spans="1:6" ht="79.5" customHeight="1" x14ac:dyDescent="0.25">
      <c r="A28" s="11"/>
      <c r="B28" s="19" t="s">
        <v>38</v>
      </c>
      <c r="C28" s="23" t="s">
        <v>104</v>
      </c>
      <c r="D28" s="14" t="s">
        <v>28</v>
      </c>
      <c r="E28" s="17" t="s">
        <v>90</v>
      </c>
      <c r="F28" s="45">
        <v>8206</v>
      </c>
    </row>
    <row r="29" spans="1:6" ht="75" x14ac:dyDescent="0.25">
      <c r="A29" s="11"/>
      <c r="B29" s="54" t="s">
        <v>39</v>
      </c>
      <c r="C29" s="13" t="s">
        <v>37</v>
      </c>
      <c r="D29" s="14" t="s">
        <v>28</v>
      </c>
      <c r="E29" s="61">
        <v>4360000000</v>
      </c>
      <c r="F29" s="45">
        <v>1925.3</v>
      </c>
    </row>
    <row r="30" spans="1:6" ht="30" x14ac:dyDescent="0.25">
      <c r="A30" s="11"/>
      <c r="B30" s="22" t="s">
        <v>40</v>
      </c>
      <c r="C30" s="13" t="s">
        <v>37</v>
      </c>
      <c r="D30" s="14" t="s">
        <v>28</v>
      </c>
      <c r="E30" s="63"/>
      <c r="F30" s="45">
        <v>74759.899999999994</v>
      </c>
    </row>
    <row r="31" spans="1:6" ht="75" x14ac:dyDescent="0.25">
      <c r="A31" s="11"/>
      <c r="B31" s="55" t="s">
        <v>113</v>
      </c>
      <c r="C31" s="13" t="s">
        <v>37</v>
      </c>
      <c r="D31" s="14" t="s">
        <v>28</v>
      </c>
      <c r="E31" s="17" t="s">
        <v>41</v>
      </c>
      <c r="F31" s="49">
        <v>71956.2</v>
      </c>
    </row>
    <row r="32" spans="1:6" ht="75" x14ac:dyDescent="0.25">
      <c r="A32" s="11"/>
      <c r="B32" s="21" t="s">
        <v>91</v>
      </c>
      <c r="C32" s="23" t="s">
        <v>103</v>
      </c>
      <c r="D32" s="14" t="s">
        <v>28</v>
      </c>
      <c r="E32" s="60">
        <v>4800000000</v>
      </c>
      <c r="F32" s="50">
        <f>SUM('[1]7'!G459)</f>
        <v>100</v>
      </c>
    </row>
    <row r="33" spans="1:8" ht="75" x14ac:dyDescent="0.25">
      <c r="A33" s="11"/>
      <c r="B33" s="21" t="s">
        <v>25</v>
      </c>
      <c r="C33" s="23" t="s">
        <v>37</v>
      </c>
      <c r="D33" s="14" t="s">
        <v>28</v>
      </c>
      <c r="E33" s="62">
        <v>5300000000</v>
      </c>
      <c r="F33" s="45">
        <v>157.19999999999999</v>
      </c>
    </row>
    <row r="34" spans="1:8" ht="90" x14ac:dyDescent="0.25">
      <c r="A34" s="11"/>
      <c r="B34" s="19" t="s">
        <v>114</v>
      </c>
      <c r="C34" s="23" t="s">
        <v>37</v>
      </c>
      <c r="D34" s="14" t="s">
        <v>28</v>
      </c>
      <c r="E34" s="57" t="s">
        <v>42</v>
      </c>
      <c r="F34" s="45">
        <v>2516.1999999999998</v>
      </c>
    </row>
    <row r="35" spans="1:8" ht="75" x14ac:dyDescent="0.25">
      <c r="A35" s="11"/>
      <c r="B35" s="19" t="s">
        <v>111</v>
      </c>
      <c r="C35" s="23" t="s">
        <v>33</v>
      </c>
      <c r="D35" s="14" t="s">
        <v>28</v>
      </c>
      <c r="E35" s="61">
        <v>5600000000</v>
      </c>
      <c r="F35" s="45">
        <f>SUM('[1]7'!G484)</f>
        <v>30</v>
      </c>
    </row>
    <row r="36" spans="1:8" ht="15.75" x14ac:dyDescent="0.25">
      <c r="A36" s="32"/>
      <c r="B36" s="35" t="s">
        <v>45</v>
      </c>
      <c r="C36" s="36"/>
      <c r="D36" s="26" t="s">
        <v>28</v>
      </c>
      <c r="E36" s="59"/>
      <c r="F36" s="51">
        <f>F30+F23</f>
        <v>388436.6</v>
      </c>
    </row>
    <row r="37" spans="1:8" ht="75" x14ac:dyDescent="0.25">
      <c r="A37" s="32"/>
      <c r="B37" s="55" t="s">
        <v>25</v>
      </c>
      <c r="C37" s="37" t="s">
        <v>46</v>
      </c>
      <c r="D37" s="14" t="s">
        <v>47</v>
      </c>
      <c r="E37" s="61">
        <v>5300000000</v>
      </c>
      <c r="F37" s="45">
        <f>SUM('[1]7'!G545)</f>
        <v>22.6</v>
      </c>
    </row>
    <row r="38" spans="1:8" ht="57" customHeight="1" x14ac:dyDescent="0.25">
      <c r="A38" s="33" t="s">
        <v>43</v>
      </c>
      <c r="B38" s="55" t="s">
        <v>115</v>
      </c>
      <c r="C38" s="37" t="s">
        <v>46</v>
      </c>
      <c r="D38" s="14" t="s">
        <v>47</v>
      </c>
      <c r="E38" s="17" t="s">
        <v>105</v>
      </c>
      <c r="F38" s="45">
        <f>F39+F40+F41</f>
        <v>69037.400000000009</v>
      </c>
      <c r="H38" s="34"/>
    </row>
    <row r="39" spans="1:8" ht="57" customHeight="1" x14ac:dyDescent="0.25">
      <c r="A39" s="71"/>
      <c r="B39" s="55" t="s">
        <v>48</v>
      </c>
      <c r="C39" s="37" t="s">
        <v>46</v>
      </c>
      <c r="D39" s="14" t="s">
        <v>47</v>
      </c>
      <c r="E39" s="64" t="s">
        <v>106</v>
      </c>
      <c r="F39" s="45">
        <v>24038.9</v>
      </c>
      <c r="H39" s="34"/>
    </row>
    <row r="40" spans="1:8" ht="60" x14ac:dyDescent="0.25">
      <c r="A40" s="11"/>
      <c r="B40" s="54" t="s">
        <v>49</v>
      </c>
      <c r="C40" s="37" t="s">
        <v>46</v>
      </c>
      <c r="D40" s="14" t="s">
        <v>47</v>
      </c>
      <c r="E40" s="57" t="s">
        <v>50</v>
      </c>
      <c r="F40" s="45">
        <f>SUM('[1]7'!G586)</f>
        <v>44992.4</v>
      </c>
    </row>
    <row r="41" spans="1:8" ht="90" x14ac:dyDescent="0.25">
      <c r="A41" s="28"/>
      <c r="B41" s="54" t="s">
        <v>77</v>
      </c>
      <c r="C41" s="37" t="s">
        <v>46</v>
      </c>
      <c r="D41" s="14" t="s">
        <v>47</v>
      </c>
      <c r="E41" s="65">
        <v>5930000000</v>
      </c>
      <c r="F41" s="49">
        <f>SUM('[1]7'!G582)</f>
        <v>6.1</v>
      </c>
    </row>
    <row r="42" spans="1:8" ht="31.5" x14ac:dyDescent="0.25">
      <c r="A42" s="28"/>
      <c r="B42" s="35" t="s">
        <v>51</v>
      </c>
      <c r="C42" s="36"/>
      <c r="D42" s="38" t="s">
        <v>47</v>
      </c>
      <c r="E42" s="66"/>
      <c r="F42" s="49">
        <f>SUM(F37+F38)</f>
        <v>69060.000000000015</v>
      </c>
    </row>
    <row r="43" spans="1:8" ht="60" x14ac:dyDescent="0.25">
      <c r="A43" s="28"/>
      <c r="B43" s="21" t="s">
        <v>92</v>
      </c>
      <c r="C43" s="13" t="s">
        <v>52</v>
      </c>
      <c r="D43" s="38" t="s">
        <v>53</v>
      </c>
      <c r="E43" s="67" t="s">
        <v>93</v>
      </c>
      <c r="F43" s="49">
        <v>180</v>
      </c>
    </row>
    <row r="44" spans="1:8" ht="45" x14ac:dyDescent="0.25">
      <c r="A44" s="28"/>
      <c r="B44" s="19" t="s">
        <v>116</v>
      </c>
      <c r="C44" s="13" t="s">
        <v>52</v>
      </c>
      <c r="D44" s="29" t="s">
        <v>53</v>
      </c>
      <c r="E44" s="68" t="s">
        <v>94</v>
      </c>
      <c r="F44" s="52">
        <f>F45+F46+F47+F48</f>
        <v>170.4</v>
      </c>
    </row>
    <row r="45" spans="1:8" ht="60" x14ac:dyDescent="0.25">
      <c r="A45" s="28"/>
      <c r="B45" s="54" t="s">
        <v>54</v>
      </c>
      <c r="C45" s="13" t="s">
        <v>52</v>
      </c>
      <c r="D45" s="29" t="s">
        <v>53</v>
      </c>
      <c r="E45" s="62">
        <v>4410000000</v>
      </c>
      <c r="F45" s="45">
        <f>SUM('[1]7'!G869)</f>
        <v>3.6</v>
      </c>
    </row>
    <row r="46" spans="1:8" ht="120" x14ac:dyDescent="0.25">
      <c r="A46" s="28"/>
      <c r="B46" s="54" t="s">
        <v>55</v>
      </c>
      <c r="C46" s="13" t="s">
        <v>52</v>
      </c>
      <c r="D46" s="29" t="s">
        <v>53</v>
      </c>
      <c r="E46" s="61">
        <v>4420000000</v>
      </c>
      <c r="F46" s="45">
        <v>139</v>
      </c>
    </row>
    <row r="47" spans="1:8" ht="75" x14ac:dyDescent="0.25">
      <c r="A47" s="28"/>
      <c r="B47" s="21" t="s">
        <v>56</v>
      </c>
      <c r="C47" s="13" t="s">
        <v>52</v>
      </c>
      <c r="D47" s="29" t="s">
        <v>53</v>
      </c>
      <c r="E47" s="61">
        <v>4430000000</v>
      </c>
      <c r="F47" s="45">
        <f>SUM('[1]7'!G885)</f>
        <v>25.8</v>
      </c>
    </row>
    <row r="48" spans="1:8" ht="60" x14ac:dyDescent="0.25">
      <c r="A48" s="28"/>
      <c r="B48" s="21" t="s">
        <v>57</v>
      </c>
      <c r="C48" s="13" t="s">
        <v>52</v>
      </c>
      <c r="D48" s="29" t="s">
        <v>53</v>
      </c>
      <c r="E48" s="61">
        <v>4440000000</v>
      </c>
      <c r="F48" s="45">
        <f>SUM('[1]7'!G891)</f>
        <v>2</v>
      </c>
    </row>
    <row r="49" spans="1:6" ht="75" x14ac:dyDescent="0.25">
      <c r="A49" s="28"/>
      <c r="B49" s="55" t="s">
        <v>117</v>
      </c>
      <c r="C49" s="13" t="s">
        <v>52</v>
      </c>
      <c r="D49" s="29" t="s">
        <v>53</v>
      </c>
      <c r="E49" s="57" t="s">
        <v>41</v>
      </c>
      <c r="F49" s="45">
        <v>400</v>
      </c>
    </row>
    <row r="50" spans="1:6" ht="90" x14ac:dyDescent="0.25">
      <c r="A50" s="28"/>
      <c r="B50" s="55" t="s">
        <v>118</v>
      </c>
      <c r="C50" s="13" t="s">
        <v>52</v>
      </c>
      <c r="D50" s="29" t="s">
        <v>53</v>
      </c>
      <c r="E50" s="72">
        <v>4700000000</v>
      </c>
      <c r="F50" s="51">
        <f>SUM('[1]7'!G805)</f>
        <v>15</v>
      </c>
    </row>
    <row r="51" spans="1:6" ht="60" x14ac:dyDescent="0.25">
      <c r="A51" s="28"/>
      <c r="B51" s="54" t="s">
        <v>44</v>
      </c>
      <c r="C51" s="13" t="s">
        <v>52</v>
      </c>
      <c r="D51" s="29" t="s">
        <v>53</v>
      </c>
      <c r="E51" s="68" t="s">
        <v>105</v>
      </c>
      <c r="F51" s="45">
        <f>F52</f>
        <v>35324.5</v>
      </c>
    </row>
    <row r="52" spans="1:6" ht="75" x14ac:dyDescent="0.25">
      <c r="A52" s="28"/>
      <c r="B52" s="39" t="s">
        <v>58</v>
      </c>
      <c r="C52" s="13" t="s">
        <v>52</v>
      </c>
      <c r="D52" s="29" t="s">
        <v>53</v>
      </c>
      <c r="E52" s="61">
        <v>5910000000</v>
      </c>
      <c r="F52" s="45">
        <v>35324.5</v>
      </c>
    </row>
    <row r="53" spans="1:6" ht="45" x14ac:dyDescent="0.25">
      <c r="A53" s="28"/>
      <c r="B53" s="19" t="s">
        <v>119</v>
      </c>
      <c r="C53" s="13" t="s">
        <v>59</v>
      </c>
      <c r="D53" s="29" t="s">
        <v>53</v>
      </c>
      <c r="E53" s="62">
        <v>4900000000</v>
      </c>
      <c r="F53" s="45">
        <v>5063.3</v>
      </c>
    </row>
    <row r="54" spans="1:6" ht="75" x14ac:dyDescent="0.25">
      <c r="A54" s="28"/>
      <c r="B54" s="19" t="s">
        <v>120</v>
      </c>
      <c r="C54" s="13" t="s">
        <v>52</v>
      </c>
      <c r="D54" s="29" t="s">
        <v>53</v>
      </c>
      <c r="E54" s="61">
        <v>5000000000</v>
      </c>
      <c r="F54" s="45">
        <f>SUM('[1]7'!G847)</f>
        <v>9</v>
      </c>
    </row>
    <row r="55" spans="1:6" ht="75" x14ac:dyDescent="0.25">
      <c r="A55" s="28"/>
      <c r="B55" s="19" t="s">
        <v>121</v>
      </c>
      <c r="C55" s="13" t="s">
        <v>52</v>
      </c>
      <c r="D55" s="29" t="s">
        <v>53</v>
      </c>
      <c r="E55" s="62">
        <v>5100000000</v>
      </c>
      <c r="F55" s="45">
        <f>SUM('[1]7'!G784)</f>
        <v>9</v>
      </c>
    </row>
    <row r="56" spans="1:6" ht="75" x14ac:dyDescent="0.25">
      <c r="A56" s="28"/>
      <c r="B56" s="19" t="s">
        <v>122</v>
      </c>
      <c r="C56" s="13" t="s">
        <v>52</v>
      </c>
      <c r="D56" s="29" t="s">
        <v>53</v>
      </c>
      <c r="E56" s="61" t="s">
        <v>107</v>
      </c>
      <c r="F56" s="45">
        <f>SUM('[1]7'!G790)</f>
        <v>8.4</v>
      </c>
    </row>
    <row r="57" spans="1:6" ht="75" x14ac:dyDescent="0.25">
      <c r="A57" s="28"/>
      <c r="B57" s="55" t="s">
        <v>25</v>
      </c>
      <c r="C57" s="13" t="s">
        <v>52</v>
      </c>
      <c r="D57" s="29" t="s">
        <v>53</v>
      </c>
      <c r="E57" s="57" t="s">
        <v>26</v>
      </c>
      <c r="F57" s="45">
        <v>86.7</v>
      </c>
    </row>
    <row r="58" spans="1:6" ht="60" x14ac:dyDescent="0.25">
      <c r="A58" s="40"/>
      <c r="B58" s="55" t="s">
        <v>123</v>
      </c>
      <c r="C58" s="13" t="s">
        <v>52</v>
      </c>
      <c r="D58" s="29" t="s">
        <v>53</v>
      </c>
      <c r="E58" s="61" t="s">
        <v>95</v>
      </c>
      <c r="F58" s="45">
        <f>SUM('[1]7'!G810)</f>
        <v>276</v>
      </c>
    </row>
    <row r="59" spans="1:6" ht="60" x14ac:dyDescent="0.25">
      <c r="A59" s="40"/>
      <c r="B59" s="19" t="s">
        <v>124</v>
      </c>
      <c r="C59" s="13" t="s">
        <v>52</v>
      </c>
      <c r="D59" s="14" t="s">
        <v>53</v>
      </c>
      <c r="E59" s="61">
        <v>5600000000</v>
      </c>
      <c r="F59" s="45">
        <f>SUM('[1]7'!G718)</f>
        <v>14.4</v>
      </c>
    </row>
    <row r="60" spans="1:6" ht="60" x14ac:dyDescent="0.25">
      <c r="A60" s="40"/>
      <c r="B60" s="55" t="s">
        <v>125</v>
      </c>
      <c r="C60" s="13" t="s">
        <v>52</v>
      </c>
      <c r="D60" s="14" t="s">
        <v>53</v>
      </c>
      <c r="E60" s="61">
        <v>5700000000</v>
      </c>
      <c r="F60" s="49">
        <f>F61+F62</f>
        <v>3632.2</v>
      </c>
    </row>
    <row r="61" spans="1:6" ht="75" x14ac:dyDescent="0.25">
      <c r="A61" s="40"/>
      <c r="B61" s="54" t="s">
        <v>60</v>
      </c>
      <c r="C61" s="13" t="s">
        <v>52</v>
      </c>
      <c r="D61" s="41" t="s">
        <v>53</v>
      </c>
      <c r="E61" s="61">
        <v>5710000000</v>
      </c>
      <c r="F61" s="53">
        <f>SUM('[1]7'!G936)</f>
        <v>214.7</v>
      </c>
    </row>
    <row r="62" spans="1:6" ht="78.75" customHeight="1" x14ac:dyDescent="0.25">
      <c r="A62" s="40"/>
      <c r="B62" s="54" t="s">
        <v>96</v>
      </c>
      <c r="C62" s="13" t="s">
        <v>52</v>
      </c>
      <c r="D62" s="41" t="s">
        <v>53</v>
      </c>
      <c r="E62" s="61" t="s">
        <v>108</v>
      </c>
      <c r="F62" s="53">
        <f>SUM('[1]7'!G940)</f>
        <v>3417.5</v>
      </c>
    </row>
    <row r="63" spans="1:6" ht="60" x14ac:dyDescent="0.25">
      <c r="A63" s="40"/>
      <c r="B63" s="54" t="s">
        <v>61</v>
      </c>
      <c r="C63" s="13" t="s">
        <v>62</v>
      </c>
      <c r="D63" s="14" t="s">
        <v>53</v>
      </c>
      <c r="E63" s="69">
        <v>6000000000</v>
      </c>
      <c r="F63" s="49">
        <v>4868</v>
      </c>
    </row>
    <row r="64" spans="1:6" ht="15.75" x14ac:dyDescent="0.25">
      <c r="B64" s="42" t="s">
        <v>63</v>
      </c>
      <c r="C64" s="23"/>
      <c r="D64" s="26" t="s">
        <v>53</v>
      </c>
      <c r="E64" s="70"/>
      <c r="F64" s="49">
        <f>F43+F44+F49+F50+F51+F53+F54+F55+F56+F57+F58+F59+F60+F63</f>
        <v>50056.9</v>
      </c>
    </row>
    <row r="65" spans="2:6" ht="75" x14ac:dyDescent="0.25">
      <c r="B65" s="55" t="s">
        <v>115</v>
      </c>
      <c r="C65" s="13" t="s">
        <v>64</v>
      </c>
      <c r="D65" s="14" t="s">
        <v>65</v>
      </c>
      <c r="E65" s="61" t="s">
        <v>105</v>
      </c>
      <c r="F65" s="49">
        <f>SUM('[1]7'!G1001)</f>
        <v>2500</v>
      </c>
    </row>
    <row r="66" spans="2:6" ht="47.25" x14ac:dyDescent="0.25">
      <c r="B66" s="43" t="s">
        <v>66</v>
      </c>
      <c r="C66" s="13"/>
      <c r="D66" s="26" t="s">
        <v>65</v>
      </c>
      <c r="E66" s="70"/>
      <c r="F66" s="49">
        <f>SUM(F65)</f>
        <v>2500</v>
      </c>
    </row>
    <row r="67" spans="2:6" ht="15" x14ac:dyDescent="0.25">
      <c r="B67" s="54" t="s">
        <v>67</v>
      </c>
      <c r="C67" s="23"/>
      <c r="D67" s="14"/>
      <c r="E67" s="61"/>
      <c r="F67" s="45">
        <f>F22+F36+F42+F64+F66</f>
        <v>551808.69999999995</v>
      </c>
    </row>
    <row r="69" spans="2:6" x14ac:dyDescent="0.2">
      <c r="B69" s="2" t="s">
        <v>68</v>
      </c>
    </row>
    <row r="70" spans="2:6" x14ac:dyDescent="0.2">
      <c r="B70" s="2" t="s">
        <v>69</v>
      </c>
    </row>
    <row r="71" spans="2:6" x14ac:dyDescent="0.2">
      <c r="B71" s="2" t="s">
        <v>70</v>
      </c>
    </row>
    <row r="72" spans="2:6" x14ac:dyDescent="0.2">
      <c r="B72" s="2" t="s">
        <v>71</v>
      </c>
    </row>
    <row r="73" spans="2:6" x14ac:dyDescent="0.2">
      <c r="B73" s="2" t="s">
        <v>72</v>
      </c>
    </row>
    <row r="74" spans="2:6" x14ac:dyDescent="0.2">
      <c r="B74" s="2" t="s">
        <v>76</v>
      </c>
    </row>
    <row r="75" spans="2:6" x14ac:dyDescent="0.2">
      <c r="B75" s="2" t="s">
        <v>73</v>
      </c>
    </row>
    <row r="76" spans="2:6" x14ac:dyDescent="0.2">
      <c r="B76" s="2" t="s">
        <v>74</v>
      </c>
    </row>
    <row r="77" spans="2:6" x14ac:dyDescent="0.2">
      <c r="B77" s="2" t="s">
        <v>75</v>
      </c>
    </row>
  </sheetData>
  <mergeCells count="8">
    <mergeCell ref="D1:F1"/>
    <mergeCell ref="E3:F3"/>
    <mergeCell ref="A4:F4"/>
    <mergeCell ref="C6:C8"/>
    <mergeCell ref="D6:E6"/>
    <mergeCell ref="F6:F8"/>
    <mergeCell ref="D7:D8"/>
    <mergeCell ref="E7:E8"/>
  </mergeCells>
  <pageMargins left="1.1811023622047245" right="0.59055118110236227" top="0.59055118110236227" bottom="0.59055118110236227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User2</cp:lastModifiedBy>
  <cp:lastPrinted>2021-12-17T03:56:13Z</cp:lastPrinted>
  <dcterms:created xsi:type="dcterms:W3CDTF">2020-11-14T08:04:26Z</dcterms:created>
  <dcterms:modified xsi:type="dcterms:W3CDTF">2021-12-21T04:33:52Z</dcterms:modified>
</cp:coreProperties>
</file>