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5D7F2100-756D-4136-8398-0B96E6981B1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6" i="1" l="1"/>
  <c r="E585" i="1" s="1"/>
  <c r="E584" i="1" s="1"/>
  <c r="E583" i="1"/>
  <c r="E582" i="1" s="1"/>
  <c r="E579" i="1"/>
  <c r="E578" i="1" s="1"/>
  <c r="E577" i="1"/>
  <c r="E576" i="1" s="1"/>
  <c r="E575" i="1"/>
  <c r="E574" i="1" s="1"/>
  <c r="E572" i="1"/>
  <c r="E571" i="1" s="1"/>
  <c r="E570" i="1"/>
  <c r="E569" i="1" s="1"/>
  <c r="E568" i="1"/>
  <c r="E567" i="1" s="1"/>
  <c r="E566" i="1"/>
  <c r="E565" i="1" s="1"/>
  <c r="E563" i="1"/>
  <c r="E562" i="1" s="1"/>
  <c r="E561" i="1" s="1"/>
  <c r="E560" i="1"/>
  <c r="E559" i="1" s="1"/>
  <c r="E558" i="1"/>
  <c r="E557" i="1" s="1"/>
  <c r="E555" i="1"/>
  <c r="E554" i="1" s="1"/>
  <c r="E553" i="1" s="1"/>
  <c r="E552" i="1"/>
  <c r="E551" i="1" s="1"/>
  <c r="E550" i="1"/>
  <c r="E549" i="1" s="1"/>
  <c r="E547" i="1"/>
  <c r="E546" i="1" s="1"/>
  <c r="E545" i="1"/>
  <c r="E544" i="1" s="1"/>
  <c r="E542" i="1"/>
  <c r="E541" i="1" s="1"/>
  <c r="E540" i="1"/>
  <c r="E539" i="1" s="1"/>
  <c r="E537" i="1"/>
  <c r="E536" i="1"/>
  <c r="E535" i="1"/>
  <c r="E534" i="1" s="1"/>
  <c r="E533" i="1"/>
  <c r="E532" i="1" s="1"/>
  <c r="E531" i="1"/>
  <c r="E530" i="1" s="1"/>
  <c r="E527" i="1"/>
  <c r="E526" i="1" s="1"/>
  <c r="E525" i="1" s="1"/>
  <c r="E524" i="1"/>
  <c r="E523" i="1" s="1"/>
  <c r="E522" i="1"/>
  <c r="E521" i="1" s="1"/>
  <c r="E520" i="1"/>
  <c r="E519" i="1" s="1"/>
  <c r="E518" i="1"/>
  <c r="E517" i="1" s="1"/>
  <c r="E515" i="1"/>
  <c r="E514" i="1" s="1"/>
  <c r="E513" i="1"/>
  <c r="E512" i="1" s="1"/>
  <c r="E511" i="1"/>
  <c r="E510" i="1" s="1"/>
  <c r="E509" i="1"/>
  <c r="E508" i="1" s="1"/>
  <c r="E506" i="1"/>
  <c r="E505" i="1" s="1"/>
  <c r="E504" i="1" s="1"/>
  <c r="E503" i="1"/>
  <c r="E502" i="1" s="1"/>
  <c r="E501" i="1" s="1"/>
  <c r="E500" i="1"/>
  <c r="E499" i="1"/>
  <c r="E498" i="1"/>
  <c r="E497" i="1" s="1"/>
  <c r="E496" i="1"/>
  <c r="E495" i="1" s="1"/>
  <c r="E494" i="1"/>
  <c r="E493" i="1" s="1"/>
  <c r="E491" i="1"/>
  <c r="E490" i="1" s="1"/>
  <c r="E489" i="1"/>
  <c r="E488" i="1" s="1"/>
  <c r="E486" i="1"/>
  <c r="E485" i="1" s="1"/>
  <c r="E482" i="1"/>
  <c r="E481" i="1" s="1"/>
  <c r="E480" i="1"/>
  <c r="E479" i="1" s="1"/>
  <c r="E478" i="1"/>
  <c r="E477" i="1" s="1"/>
  <c r="E475" i="1"/>
  <c r="E474" i="1" s="1"/>
  <c r="E473" i="1" s="1"/>
  <c r="E472" i="1"/>
  <c r="E471" i="1"/>
  <c r="E470" i="1"/>
  <c r="E469" i="1"/>
  <c r="E468" i="1" s="1"/>
  <c r="E467" i="1" s="1"/>
  <c r="E464" i="1"/>
  <c r="E463" i="1" s="1"/>
  <c r="E459" i="1"/>
  <c r="E456" i="1"/>
  <c r="E455" i="1" s="1"/>
  <c r="E454" i="1" s="1"/>
  <c r="E453" i="1"/>
  <c r="E452" i="1" s="1"/>
  <c r="E451" i="1" s="1"/>
  <c r="E448" i="1"/>
  <c r="E447" i="1" s="1"/>
  <c r="E446" i="1" s="1"/>
  <c r="E445" i="1"/>
  <c r="E444" i="1" s="1"/>
  <c r="E443" i="1" s="1"/>
  <c r="E442" i="1"/>
  <c r="E441" i="1" s="1"/>
  <c r="E440" i="1" s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6" i="1"/>
  <c r="E425" i="1" s="1"/>
  <c r="E424" i="1" s="1"/>
  <c r="E423" i="1"/>
  <c r="E422" i="1" s="1"/>
  <c r="E421" i="1"/>
  <c r="E420" i="1" s="1"/>
  <c r="E419" i="1" s="1"/>
  <c r="E418" i="1"/>
  <c r="E417" i="1"/>
  <c r="E416" i="1"/>
  <c r="E415" i="1" s="1"/>
  <c r="E414" i="1" s="1"/>
  <c r="E413" i="1"/>
  <c r="E412" i="1" s="1"/>
  <c r="E407" i="1"/>
  <c r="E406" i="1" s="1"/>
  <c r="E405" i="1" s="1"/>
  <c r="E404" i="1"/>
  <c r="E403" i="1"/>
  <c r="E402" i="1" s="1"/>
  <c r="E401" i="1"/>
  <c r="E400" i="1" s="1"/>
  <c r="E399" i="1" s="1"/>
  <c r="E398" i="1"/>
  <c r="E397" i="1" s="1"/>
  <c r="E396" i="1" s="1"/>
  <c r="E394" i="1"/>
  <c r="E393" i="1" s="1"/>
  <c r="E392" i="1" s="1"/>
  <c r="E389" i="1"/>
  <c r="E388" i="1" s="1"/>
  <c r="E387" i="1" s="1"/>
  <c r="E386" i="1" s="1"/>
  <c r="E385" i="1" s="1"/>
  <c r="E383" i="1"/>
  <c r="E382" i="1" s="1"/>
  <c r="E381" i="1"/>
  <c r="E380" i="1" s="1"/>
  <c r="E376" i="1"/>
  <c r="E375" i="1" s="1"/>
  <c r="E374" i="1" s="1"/>
  <c r="E371" i="1"/>
  <c r="E370" i="1" s="1"/>
  <c r="E367" i="1" s="1"/>
  <c r="E369" i="1"/>
  <c r="E368" i="1" s="1"/>
  <c r="E365" i="1"/>
  <c r="E364" i="1" s="1"/>
  <c r="E363" i="1"/>
  <c r="E362" i="1" s="1"/>
  <c r="E361" i="1" s="1"/>
  <c r="E357" i="1"/>
  <c r="E356" i="1" s="1"/>
  <c r="E355" i="1" s="1"/>
  <c r="E354" i="1"/>
  <c r="E353" i="1" s="1"/>
  <c r="E349" i="1"/>
  <c r="E348" i="1" s="1"/>
  <c r="E347" i="1"/>
  <c r="E346" i="1" s="1"/>
  <c r="E345" i="1"/>
  <c r="E344" i="1" s="1"/>
  <c r="E343" i="1"/>
  <c r="E342" i="1" s="1"/>
  <c r="E341" i="1"/>
  <c r="E340" i="1" s="1"/>
  <c r="E339" i="1"/>
  <c r="E338" i="1" s="1"/>
  <c r="E337" i="1"/>
  <c r="E336" i="1" s="1"/>
  <c r="E332" i="1"/>
  <c r="E331" i="1" s="1"/>
  <c r="E329" i="1" s="1"/>
  <c r="E327" i="1"/>
  <c r="E326" i="1" s="1"/>
  <c r="E325" i="1" s="1"/>
  <c r="E322" i="1"/>
  <c r="E321" i="1" s="1"/>
  <c r="E317" i="1"/>
  <c r="E316" i="1"/>
  <c r="E315" i="1" s="1"/>
  <c r="E314" i="1"/>
  <c r="E313" i="1" s="1"/>
  <c r="E311" i="1"/>
  <c r="E310" i="1" s="1"/>
  <c r="E309" i="1"/>
  <c r="E308" i="1" s="1"/>
  <c r="E304" i="1"/>
  <c r="E303" i="1" s="1"/>
  <c r="E302" i="1"/>
  <c r="E301" i="1" s="1"/>
  <c r="E297" i="1"/>
  <c r="E296" i="1" s="1"/>
  <c r="E293" i="1" s="1"/>
  <c r="E292" i="1"/>
  <c r="E291" i="1" s="1"/>
  <c r="E290" i="1" s="1"/>
  <c r="E289" i="1"/>
  <c r="E288" i="1" s="1"/>
  <c r="E287" i="1" s="1"/>
  <c r="E285" i="1"/>
  <c r="E284" i="1" s="1"/>
  <c r="E283" i="1" s="1"/>
  <c r="E282" i="1"/>
  <c r="E281" i="1"/>
  <c r="E280" i="1" s="1"/>
  <c r="E278" i="1"/>
  <c r="E277" i="1" s="1"/>
  <c r="E276" i="1" s="1"/>
  <c r="E275" i="1"/>
  <c r="E274" i="1"/>
  <c r="E273" i="1" s="1"/>
  <c r="E272" i="1"/>
  <c r="E271" i="1" s="1"/>
  <c r="E270" i="1"/>
  <c r="E269" i="1" s="1"/>
  <c r="E268" i="1"/>
  <c r="E267" i="1" s="1"/>
  <c r="E263" i="1"/>
  <c r="E262" i="1" s="1"/>
  <c r="E261" i="1" s="1"/>
  <c r="E260" i="1"/>
  <c r="E259" i="1" s="1"/>
  <c r="E258" i="1" s="1"/>
  <c r="E257" i="1"/>
  <c r="E256" i="1" s="1"/>
  <c r="E255" i="1" s="1"/>
  <c r="E252" i="1"/>
  <c r="E251" i="1" s="1"/>
  <c r="E250" i="1" s="1"/>
  <c r="E247" i="1"/>
  <c r="E246" i="1" s="1"/>
  <c r="E243" i="1" s="1"/>
  <c r="E242" i="1"/>
  <c r="E241" i="1" s="1"/>
  <c r="E240" i="1" s="1"/>
  <c r="E236" i="1" s="1"/>
  <c r="E239" i="1"/>
  <c r="E238" i="1" s="1"/>
  <c r="E237" i="1" s="1"/>
  <c r="E234" i="1"/>
  <c r="E233" i="1" s="1"/>
  <c r="E232" i="1" s="1"/>
  <c r="E227" i="1"/>
  <c r="E226" i="1" s="1"/>
  <c r="E225" i="1"/>
  <c r="E224" i="1" s="1"/>
  <c r="E220" i="1"/>
  <c r="E219" i="1" s="1"/>
  <c r="E218" i="1"/>
  <c r="E217" i="1"/>
  <c r="E216" i="1" s="1"/>
  <c r="E215" i="1"/>
  <c r="E214" i="1" s="1"/>
  <c r="E213" i="1" s="1"/>
  <c r="E212" i="1"/>
  <c r="E211" i="1" s="1"/>
  <c r="E210" i="1"/>
  <c r="E209" i="1" s="1"/>
  <c r="E208" i="1"/>
  <c r="E207" i="1" s="1"/>
  <c r="E206" i="1"/>
  <c r="E205" i="1" s="1"/>
  <c r="E201" i="1"/>
  <c r="E200" i="1"/>
  <c r="E199" i="1" s="1"/>
  <c r="E198" i="1"/>
  <c r="E197" i="1" s="1"/>
  <c r="E196" i="1" s="1"/>
  <c r="E195" i="1"/>
  <c r="E194" i="1" s="1"/>
  <c r="E193" i="1" s="1"/>
  <c r="E192" i="1"/>
  <c r="E191" i="1" s="1"/>
  <c r="E190" i="1" s="1"/>
  <c r="E187" i="1"/>
  <c r="E186" i="1" s="1"/>
  <c r="E185" i="1" s="1"/>
  <c r="E184" i="1"/>
  <c r="E183" i="1" s="1"/>
  <c r="E182" i="1" s="1"/>
  <c r="E181" i="1"/>
  <c r="E180" i="1" s="1"/>
  <c r="E179" i="1" s="1"/>
  <c r="E178" i="1"/>
  <c r="E177" i="1" s="1"/>
  <c r="E176" i="1" s="1"/>
  <c r="E175" i="1" s="1"/>
  <c r="E174" i="1" s="1"/>
  <c r="E173" i="1"/>
  <c r="E172" i="1" s="1"/>
  <c r="E171" i="1" s="1"/>
  <c r="E170" i="1"/>
  <c r="E169" i="1" s="1"/>
  <c r="E168" i="1"/>
  <c r="E167" i="1" s="1"/>
  <c r="E165" i="1"/>
  <c r="E164" i="1" s="1"/>
  <c r="E161" i="1" s="1"/>
  <c r="E163" i="1"/>
  <c r="E162" i="1" s="1"/>
  <c r="E160" i="1"/>
  <c r="E159" i="1" s="1"/>
  <c r="E158" i="1" s="1"/>
  <c r="E157" i="1"/>
  <c r="E156" i="1" s="1"/>
  <c r="E155" i="1" s="1"/>
  <c r="E154" i="1"/>
  <c r="E153" i="1"/>
  <c r="E152" i="1" s="1"/>
  <c r="E151" i="1"/>
  <c r="E150" i="1" s="1"/>
  <c r="E149" i="1"/>
  <c r="E148" i="1" s="1"/>
  <c r="E146" i="1"/>
  <c r="E145" i="1" s="1"/>
  <c r="E144" i="1"/>
  <c r="E143" i="1" s="1"/>
  <c r="E142" i="1" s="1"/>
  <c r="E141" i="1"/>
  <c r="E140" i="1" s="1"/>
  <c r="E139" i="1"/>
  <c r="E138" i="1" s="1"/>
  <c r="E136" i="1"/>
  <c r="E135" i="1" s="1"/>
  <c r="E134" i="1"/>
  <c r="E133" i="1" s="1"/>
  <c r="E131" i="1"/>
  <c r="E129" i="1" s="1"/>
  <c r="E130" i="1"/>
  <c r="E128" i="1"/>
  <c r="E127" i="1" s="1"/>
  <c r="E126" i="1"/>
  <c r="E125" i="1" s="1"/>
  <c r="E123" i="1"/>
  <c r="E122" i="1" s="1"/>
  <c r="E121" i="1"/>
  <c r="E120" i="1" s="1"/>
  <c r="E119" i="1" s="1"/>
  <c r="E118" i="1"/>
  <c r="E117" i="1" s="1"/>
  <c r="E116" i="1" s="1"/>
  <c r="E115" i="1"/>
  <c r="E114" i="1" s="1"/>
  <c r="E113" i="1" s="1"/>
  <c r="E112" i="1"/>
  <c r="E111" i="1" s="1"/>
  <c r="E110" i="1" s="1"/>
  <c r="E107" i="1"/>
  <c r="E106" i="1" s="1"/>
  <c r="E105" i="1"/>
  <c r="E104" i="1" s="1"/>
  <c r="E102" i="1"/>
  <c r="E101" i="1" s="1"/>
  <c r="E100" i="1"/>
  <c r="E99" i="1" s="1"/>
  <c r="E98" i="1"/>
  <c r="E97" i="1" s="1"/>
  <c r="E96" i="1"/>
  <c r="E95" i="1" s="1"/>
  <c r="E90" i="1"/>
  <c r="E89" i="1" s="1"/>
  <c r="E88" i="1"/>
  <c r="E87" i="1"/>
  <c r="E86" i="1"/>
  <c r="E85" i="1" s="1"/>
  <c r="E84" i="1"/>
  <c r="E83" i="1" s="1"/>
  <c r="E82" i="1"/>
  <c r="E81" i="1" s="1"/>
  <c r="E77" i="1"/>
  <c r="E76" i="1" s="1"/>
  <c r="E75" i="1"/>
  <c r="E74" i="1" s="1"/>
  <c r="E73" i="1"/>
  <c r="E72" i="1" s="1"/>
  <c r="E68" i="1"/>
  <c r="E67" i="1" s="1"/>
  <c r="E66" i="1"/>
  <c r="E65" i="1" s="1"/>
  <c r="E64" i="1"/>
  <c r="E63" i="1" s="1"/>
  <c r="E62" i="1"/>
  <c r="E61" i="1" s="1"/>
  <c r="E57" i="1"/>
  <c r="E56" i="1" s="1"/>
  <c r="E55" i="1" s="1"/>
  <c r="E54" i="1"/>
  <c r="E53" i="1" s="1"/>
  <c r="E52" i="1"/>
  <c r="E51" i="1" s="1"/>
  <c r="E50" i="1"/>
  <c r="E49" i="1" s="1"/>
  <c r="E48" i="1"/>
  <c r="E47" i="1" s="1"/>
  <c r="E43" i="1"/>
  <c r="E42" i="1" s="1"/>
  <c r="E41" i="1"/>
  <c r="E40" i="1" s="1"/>
  <c r="E36" i="1"/>
  <c r="E35" i="1" s="1"/>
  <c r="E34" i="1"/>
  <c r="E33" i="1" s="1"/>
  <c r="E32" i="1"/>
  <c r="E31" i="1" s="1"/>
  <c r="E27" i="1"/>
  <c r="E26" i="1" s="1"/>
  <c r="E25" i="1" s="1"/>
  <c r="E24" i="1"/>
  <c r="E23" i="1" s="1"/>
  <c r="E22" i="1" s="1"/>
  <c r="E21" i="1"/>
  <c r="E20" i="1" s="1"/>
  <c r="E19" i="1" s="1"/>
  <c r="E18" i="1"/>
  <c r="E17" i="1" s="1"/>
  <c r="E16" i="1" s="1"/>
  <c r="E15" i="1"/>
  <c r="E14" i="1" s="1"/>
  <c r="E13" i="1"/>
  <c r="E12" i="1" s="1"/>
  <c r="E221" i="1" l="1"/>
  <c r="E379" i="1"/>
  <c r="E378" i="1" s="1"/>
  <c r="E476" i="1"/>
  <c r="E71" i="1"/>
  <c r="E70" i="1" s="1"/>
  <c r="E69" i="1" s="1"/>
  <c r="E395" i="1"/>
  <c r="E103" i="1"/>
  <c r="E307" i="1"/>
  <c r="E411" i="1"/>
  <c r="E427" i="1"/>
  <c r="E189" i="1"/>
  <c r="E188" i="1" s="1"/>
  <c r="E38" i="1"/>
  <c r="E37" i="1" s="1"/>
  <c r="E46" i="1"/>
  <c r="E45" i="1" s="1"/>
  <c r="E44" i="1" s="1"/>
  <c r="E300" i="1"/>
  <c r="E299" i="1" s="1"/>
  <c r="E360" i="1"/>
  <c r="E359" i="1" s="1"/>
  <c r="E358" i="1" s="1"/>
  <c r="E529" i="1"/>
  <c r="E548" i="1"/>
  <c r="E556" i="1"/>
  <c r="E60" i="1"/>
  <c r="E59" i="1" s="1"/>
  <c r="E58" i="1" s="1"/>
  <c r="E465" i="1"/>
  <c r="E543" i="1"/>
  <c r="E132" i="1"/>
  <c r="E254" i="1"/>
  <c r="E333" i="1"/>
  <c r="E507" i="1"/>
  <c r="E80" i="1"/>
  <c r="E79" i="1" s="1"/>
  <c r="E78" i="1" s="1"/>
  <c r="E204" i="1"/>
  <c r="E203" i="1" s="1"/>
  <c r="E124" i="1"/>
  <c r="E137" i="1"/>
  <c r="E147" i="1"/>
  <c r="E166" i="1"/>
  <c r="E245" i="1"/>
  <c r="E253" i="1"/>
  <c r="E391" i="1"/>
  <c r="E390" i="1" s="1"/>
  <c r="E487" i="1"/>
  <c r="E11" i="1"/>
  <c r="E10" i="1"/>
  <c r="E9" i="1" s="1"/>
  <c r="E202" i="1"/>
  <c r="E29" i="1"/>
  <c r="E28" i="1" s="1"/>
  <c r="E30" i="1"/>
  <c r="E384" i="1"/>
  <c r="E223" i="1"/>
  <c r="E222" i="1"/>
  <c r="E312" i="1"/>
  <c r="E305" i="1" s="1"/>
  <c r="E373" i="1"/>
  <c r="E372" i="1"/>
  <c r="E39" i="1"/>
  <c r="E94" i="1"/>
  <c r="E93" i="1" s="1"/>
  <c r="E92" i="1" s="1"/>
  <c r="E248" i="1"/>
  <c r="E266" i="1"/>
  <c r="E286" i="1"/>
  <c r="E328" i="1"/>
  <c r="E330" i="1"/>
  <c r="E466" i="1"/>
  <c r="E516" i="1"/>
  <c r="E564" i="1"/>
  <c r="E295" i="1"/>
  <c r="E294" i="1"/>
  <c r="E320" i="1"/>
  <c r="E319" i="1" s="1"/>
  <c r="E318" i="1"/>
  <c r="E410" i="1"/>
  <c r="E409" i="1"/>
  <c r="E231" i="1"/>
  <c r="E230" i="1"/>
  <c r="E235" i="1"/>
  <c r="E244" i="1"/>
  <c r="E249" i="1"/>
  <c r="E279" i="1"/>
  <c r="E458" i="1"/>
  <c r="E457" i="1"/>
  <c r="E449" i="1" s="1"/>
  <c r="E538" i="1"/>
  <c r="E581" i="1"/>
  <c r="E580" i="1"/>
  <c r="E324" i="1"/>
  <c r="E323" i="1"/>
  <c r="E335" i="1"/>
  <c r="E334" i="1" s="1"/>
  <c r="E352" i="1"/>
  <c r="E351" i="1" s="1"/>
  <c r="E350" i="1"/>
  <c r="E377" i="1"/>
  <c r="E462" i="1"/>
  <c r="E461" i="1"/>
  <c r="E460" i="1" s="1"/>
  <c r="E492" i="1"/>
  <c r="E573" i="1"/>
  <c r="E484" i="1"/>
  <c r="E306" i="1" l="1"/>
  <c r="E109" i="1"/>
  <c r="E108" i="1" s="1"/>
  <c r="E528" i="1"/>
  <c r="E8" i="1"/>
  <c r="E298" i="1"/>
  <c r="E450" i="1"/>
  <c r="E264" i="1"/>
  <c r="E265" i="1"/>
  <c r="E91" i="1"/>
  <c r="E483" i="1"/>
  <c r="E408" i="1"/>
  <c r="E229" i="1"/>
  <c r="E228" i="1" l="1"/>
  <c r="E7" i="1" s="1"/>
</calcChain>
</file>

<file path=xl/sharedStrings.xml><?xml version="1.0" encoding="utf-8"?>
<sst xmlns="http://schemas.openxmlformats.org/spreadsheetml/2006/main" count="1267" uniqueCount="426">
  <si>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2021 ГОД</t>
  </si>
  <si>
    <t/>
  </si>
  <si>
    <t>тыс. рублей</t>
  </si>
  <si>
    <t>Наименование</t>
  </si>
  <si>
    <t>КЦСР</t>
  </si>
  <si>
    <t>КВР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</si>
  <si>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</si>
  <si>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</si>
  <si>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</si>
  <si>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</si>
  <si>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</si>
  <si>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</si>
  <si>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</si>
  <si>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</si>
  <si>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</si>
  <si>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</si>
  <si>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</si>
  <si>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</si>
  <si>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</si>
  <si>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</si>
  <si>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</si>
  <si>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</si>
  <si>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</si>
  <si>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</si>
  <si>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</si>
  <si>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</si>
  <si>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</si>
  <si>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</si>
  <si>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</si>
  <si>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</si>
  <si>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</si>
  <si>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</si>
  <si>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</si>
  <si>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4230144099</t>
  </si>
  <si>
    <t>Обеспечение деятельности МБУК "Межпоселенческий ДК"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</si>
  <si>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</si>
  <si>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</si>
  <si>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</si>
  <si>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</si>
  <si>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</si>
  <si>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Закупка товаров, работ и услуг для  государственных (муниципальных)  нужд</t>
  </si>
  <si>
    <t>Дополнительное образование</t>
  </si>
  <si>
    <t>0703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</si>
  <si>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</si>
  <si>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</si>
  <si>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</si>
  <si>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</si>
  <si>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</si>
  <si>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</si>
  <si>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</si>
  <si>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</si>
  <si>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</si>
  <si>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</si>
  <si>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</si>
  <si>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</si>
  <si>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</si>
  <si>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</si>
  <si>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</si>
  <si>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</si>
  <si>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</si>
  <si>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</si>
  <si>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Закупка товаров, работ и услуг для государственных (муниципальных) нужд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</si>
  <si>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</si>
  <si>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</si>
  <si>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</si>
  <si>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</si>
  <si>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</si>
  <si>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</si>
  <si>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</si>
  <si>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</si>
  <si>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</si>
  <si>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</si>
  <si>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</si>
  <si>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</si>
  <si>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</si>
  <si>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</si>
  <si>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</si>
  <si>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</si>
  <si>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</si>
  <si>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</si>
  <si>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</si>
  <si>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</si>
  <si>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</si>
  <si>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</si>
  <si>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</si>
  <si>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</si>
  <si>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</si>
  <si>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 xml:space="preserve">Предоставление субсидий  бюджетным, автономным учреждениям  и иным некоммерческим организациям 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</si>
  <si>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</si>
  <si>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4320173020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</si>
  <si>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</si>
  <si>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</si>
  <si>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</si>
  <si>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</si>
  <si>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</si>
  <si>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</si>
  <si>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</si>
  <si>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</si>
  <si>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</si>
  <si>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</si>
  <si>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</si>
  <si>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</si>
  <si>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</si>
  <si>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</si>
  <si>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</si>
  <si>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</si>
  <si>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</si>
  <si>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</si>
  <si>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</si>
  <si>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Подпрограмма 5 " Совершенствование государственного управления в сфере образования на 2019-2024 годы"</t>
  </si>
  <si>
    <t>4350100204</t>
  </si>
  <si>
    <t>Другие вопросы в области образования</t>
  </si>
  <si>
    <t>0709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</si>
  <si>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</si>
  <si>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</si>
  <si>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Муниципальные программы муниципальных учреждений</t>
  </si>
  <si>
    <t>4400000000</t>
  </si>
  <si>
    <t>Подпрограмма 1 "Профилактика  ВИЧ-инфекции в муниципальном образовании Балаганский район на 2019-2024 годы"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</si>
  <si>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</si>
  <si>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</si>
  <si>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</si>
  <si>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</si>
  <si>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</si>
  <si>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</si>
  <si>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</si>
  <si>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</si>
  <si>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</si>
  <si>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</si>
  <si>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</si>
  <si>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</si>
  <si>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</si>
  <si>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</si>
  <si>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</si>
  <si>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</si>
  <si>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Другие вопросы в области национальной экономики</t>
  </si>
  <si>
    <t>0412</t>
  </si>
  <si>
    <t>4900000000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</si>
  <si>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</si>
  <si>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</si>
  <si>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</si>
  <si>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</si>
  <si>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</si>
  <si>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</si>
  <si>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</si>
  <si>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</si>
  <si>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</si>
  <si>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</si>
  <si>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</si>
  <si>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</si>
  <si>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</si>
  <si>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</si>
  <si>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</si>
  <si>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</si>
  <si>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</si>
  <si>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</si>
  <si>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</si>
  <si>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</si>
  <si>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</si>
  <si>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</si>
  <si>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</si>
  <si>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</si>
  <si>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</si>
  <si>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5600100055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</si>
  <si>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</si>
  <si>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</si>
  <si>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</si>
  <si>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</si>
  <si>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</si>
  <si>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</si>
  <si>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</si>
  <si>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</si>
  <si>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</si>
  <si>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</si>
  <si>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</si>
  <si>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</si>
  <si>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</si>
  <si>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</si>
  <si>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</si>
  <si>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</si>
  <si>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</si>
  <si>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</si>
  <si>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</si>
  <si>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</si>
  <si>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Культура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</si>
  <si>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</si>
  <si>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</si>
  <si>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</si>
  <si>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</si>
  <si>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</si>
  <si>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</si>
  <si>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</si>
  <si>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</si>
  <si>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</si>
  <si>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</si>
  <si>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</si>
  <si>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</si>
  <si>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</si>
  <si>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</si>
  <si>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</si>
  <si>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</si>
  <si>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</si>
  <si>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</si>
  <si>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</si>
  <si>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</si>
  <si>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</si>
  <si>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</si>
  <si>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</si>
  <si>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</si>
  <si>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</si>
  <si>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проведения выборов и референдумов</t>
  </si>
  <si>
    <t>0107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</si>
  <si>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</si>
  <si>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</si>
  <si>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</si>
  <si>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>Обеспечение деятельности   Контрольно-счетной палаты Балаганского района</t>
  </si>
  <si>
    <t xml:space="preserve">Проведение Всероссийской переписи населения 2020 года  </t>
  </si>
  <si>
    <t>9110454690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</si>
  <si>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</si>
  <si>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</si>
  <si>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</si>
  <si>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</si>
  <si>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</si>
  <si>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</si>
  <si>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</si>
  <si>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</si>
  <si>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</si>
  <si>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</si>
  <si>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</si>
  <si>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</si>
  <si>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</si>
  <si>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</si>
  <si>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</si>
  <si>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</si>
  <si>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</si>
  <si>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</si>
  <si>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</si>
  <si>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</si>
  <si>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</si>
  <si>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</si>
  <si>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</si>
  <si>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</si>
  <si>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</si>
  <si>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</si>
  <si>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</si>
  <si>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</si>
  <si>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</si>
  <si>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</si>
  <si>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</si>
  <si>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</si>
  <si>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</si>
  <si>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</si>
  <si>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5400000000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</si>
  <si>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</si>
  <si>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</si>
  <si>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</si>
  <si>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</si>
  <si>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</si>
  <si>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r>
      <t xml:space="preserve">Подпрограмма 2 "Создание условий </t>
    </r>
    <r>
      <rPr>
        <sz val="9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</si>
  <si>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</si>
  <si>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</si>
  <si>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4240142400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</si>
  <si>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</si>
  <si>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</si>
  <si>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</si>
  <si>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</si>
  <si>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</si>
  <si>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46001S2050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</si>
  <si>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</si>
  <si>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</si>
  <si>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</si>
  <si>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9111145799</t>
  </si>
  <si>
    <t>45001S2610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</si>
  <si>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</si>
  <si>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Софинансирование мероприятий по созданию мест (площадок) накопления твердых коммунальных отходов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</si>
  <si>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</si>
  <si>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в общеобразовательных учреждениях Балаганского района</t>
  </si>
  <si>
    <t>РЗПР</t>
  </si>
  <si>
    <t>Основное мероприятие: "Обеспечение безопасности учреждений образования Балаганского района"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</si>
  <si>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</si>
  <si>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Основное мероприятие: "День борьбы с туберкулезом"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</si>
  <si>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</si>
  <si>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</si>
  <si>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</si>
  <si>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</si>
  <si>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</si>
  <si>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</si>
  <si>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</si>
  <si>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</si>
  <si>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</si>
  <si>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</si>
  <si>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</si>
  <si>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</si>
  <si>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</si>
  <si>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</si>
  <si>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</si>
  <si>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</si>
  <si>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</si>
  <si>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</si>
  <si>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5720000000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</si>
  <si>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</si>
  <si>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5720100000</t>
  </si>
  <si>
    <t>5720100058</t>
  </si>
  <si>
    <t>5910120290</t>
  </si>
  <si>
    <t>59101S2972</t>
  </si>
  <si>
    <t>59201S2680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</si>
  <si>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</si>
  <si>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</si>
  <si>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57201S2850</t>
  </si>
  <si>
    <t>4210100000</t>
  </si>
  <si>
    <t>4240100000</t>
  </si>
  <si>
    <t>4230100000</t>
  </si>
  <si>
    <t>4250100000</t>
  </si>
  <si>
    <t xml:space="preserve">Основное мероприятие: "Обеспечение деятельности муниципального казенного учреждения Управление культуры Балаганского района" 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</si>
  <si>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</si>
  <si>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</si>
  <si>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</si>
  <si>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</si>
  <si>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>4350000000</t>
  </si>
  <si>
    <t>4430000000</t>
  </si>
  <si>
    <t>День борьбы с туберкулезом</t>
  </si>
  <si>
    <t>4600100043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</si>
  <si>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</si>
  <si>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4800100044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</si>
  <si>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</si>
  <si>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Проведение выборов мэра муниципального образования Балаганский район</t>
  </si>
  <si>
    <t>9110400201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</si>
  <si>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</si>
  <si>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</si>
  <si>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</si>
  <si>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</si>
  <si>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</si>
  <si>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4420000000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</si>
  <si>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</si>
  <si>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</si>
  <si>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2020-2024 годы" 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</si>
  <si>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</si>
  <si>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>Обеспечение деятельности высшего должностного лица  органа местного самоуправления</t>
  </si>
  <si>
    <t>Обеспечение деятельности органов местного самоуправления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</si>
  <si>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</si>
  <si>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</si>
  <si>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Оплата услуг ЖКУ</t>
  </si>
  <si>
    <t>Автоматизация процессов учета в муниципальном образовании Балаганский район</t>
  </si>
  <si>
    <t xml:space="preserve">Обеспечение деятельности МКУ "Централизованная бухгалтерия муниципального образования  Балаганский район"   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</si>
  <si>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</si>
  <si>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</si>
  <si>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4440000000</t>
  </si>
  <si>
    <t>4440100000</t>
  </si>
  <si>
    <t>Капитальный ремонт зданий образовательных учреждений Балаганского района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</si>
  <si>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долгожителей)</t>
  </si>
  <si>
    <t>Обеспечение деятельности МБОУ ДО Балаганский ЦДТ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</si>
  <si>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</si>
  <si>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</si>
  <si>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</si>
  <si>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</si>
  <si>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Софинансирование на комплектование книжных фондов местным бюджетам муниципальных общедоступных библиотек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</si>
  <si>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</si>
  <si>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</si>
  <si>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</si>
  <si>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</si>
  <si>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</si>
  <si>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</si>
  <si>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</si>
  <si>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</si>
  <si>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</si>
  <si>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4350100000</t>
  </si>
  <si>
    <t>Обеспечение деятельности МКУ Управление образования</t>
  </si>
  <si>
    <t>Проведение спортивных соревнований, творческих конкурсов, интеллектуальных олимпиад в сфере образования</t>
  </si>
  <si>
    <t xml:space="preserve">Обеспечение деятельности МКУ Методический центр управления образования 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</si>
  <si>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</si>
  <si>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"Молодёжь муниципального образования Балаганский район на 2019-2024 годы"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</si>
  <si>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</si>
  <si>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</si>
  <si>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</si>
  <si>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</si>
  <si>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</si>
  <si>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4430100000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</si>
  <si>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 Балаганск, ул. Кольцевая, 57</t>
  </si>
  <si>
    <t>4600100000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</si>
  <si>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</si>
  <si>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 xml:space="preserve">Финансирование на осуществление мероприятий по капитальному ремонту образовательных организаций 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</si>
  <si>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</si>
  <si>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</si>
  <si>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4800100000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</si>
  <si>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</si>
  <si>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</si>
  <si>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</si>
  <si>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</si>
  <si>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5200100000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</si>
  <si>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</si>
  <si>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</si>
  <si>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</si>
  <si>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"БАРС-Имущество"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</si>
  <si>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</si>
  <si>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подпрог.1 по муниципальной программе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</si>
  <si>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по муниципальной программе "Управление муниципальными финансами муниципального образования Балаганский район на 2019-2024 годы"</t>
  </si>
  <si>
    <t>Финансирование на комплектование книжных фондов местным бюджетам муниципальных общедоступных библиотек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</si>
  <si>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</si>
  <si>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</si>
  <si>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</si>
  <si>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</si>
  <si>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</si>
  <si>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Софинансирование на осуществление мероприятий по капитальному ремонту образовательных организаций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</si>
  <si>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</si>
  <si>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Выравнивание бюджетной  обеспеченности поселений Иркутской области, входящих в состав муниципального района Иркутской области</t>
  </si>
  <si>
    <t>Выравнивание бюджетной  обеспеченности  поселений за счет нецелевых средств бюджета муниципального района</t>
  </si>
  <si>
    <t>Финансирование строительства здания муниципального казенного учреждения дополнительного образования Балаганская детская музыкальная школа</t>
  </si>
  <si>
    <t>Софинансирования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</si>
  <si>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>43201S2924</t>
  </si>
  <si>
    <t>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</si>
  <si>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</si>
  <si>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</si>
  <si>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</si>
  <si>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мероприятий, направленных на оборудование площадки физкультурно - оздоровительного комплекса открытого типа по адресу: п. Балаганск, ул. Ангарская, 97</t>
  </si>
  <si>
    <t>Оборудование площадки физкультурно - оздоровительного комплекса открытого типа по адресу: п. Балаганск, ул. Ангарская, 97</t>
  </si>
  <si>
    <t>4260000000</t>
  </si>
  <si>
    <t>4340000000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</si>
  <si>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на 2019-2024 годы"</t>
  </si>
  <si>
    <t xml:space="preserve"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на 2019-2024 годы" </t>
  </si>
  <si>
    <t>Муниципальная программа "Противодействие коррупции в муниципальном образовании Балаганский район на 2020-2024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</si>
  <si>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</si>
  <si>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Подпрограмма 1 "Энергосбережение и повышение энергетической эффективности  в общеобразовательных учреждениях Балаганского района на 2019-2024 годы"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</si>
  <si>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</si>
  <si>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 xml:space="preserve">Муниципальная программа "Развитие физической культуры и  спорта в муниципальном образовании Балаганском районе на 2019-2024 годы"  </t>
  </si>
  <si>
    <t>Расходы районного бюджета, в целях софинансирования которого предоставляется субсидия на выравнивание бюджетной обеспеченности поселений Иркутской области, входящих в состав муниципального района Иркутской области</t>
  </si>
  <si>
    <t>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</si>
  <si>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>Приложение 3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15.12.2021г. № 10/2-РД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</si>
</sst>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vertical="top" wrapText="1" readingOrder="1"/>
    </xf>
    <xf numFmtId="49" fontId="1" fillId="0" borderId="2" xfId="0" applyNumberFormat="1" applyFont="1" applyFill="1" applyBorder="1" applyAlignment="1">
      <alignment horizontal="justify" vertical="center" wrapText="1"/>
    </xf>
    <xf numFmtId="165" fontId="4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6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AppData\Roaming\Microsoft\Excel\&#1064;&#1072;&#1073;&#1083;&#1086;&#1085;%202021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86;&#1073;&#1097;&#1080;&#1081;%20&#1076;&#1086;&#1089;&#1090;&#1091;&#1087;\&#1086;&#1073;&#1097;&#1080;&#1081;%20&#1076;&#1086;&#1089;&#1090;&#1091;&#1087;\&#1054;&#1073;&#1097;&#1080;&#1081;%20&#1076;&#1086;&#1089;&#1090;&#1091;&#1087;\&#1064;&#1072;&#1073;&#1083;&#1086;&#1085;%202020%20&#1075;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44;&#1091;&#1084;&#1072;%20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8">
          <cell r="G18">
            <v>3476</v>
          </cell>
        </row>
        <row r="22">
          <cell r="G22">
            <v>1598.7000000000003</v>
          </cell>
        </row>
        <row r="27">
          <cell r="G27">
            <v>20.9</v>
          </cell>
        </row>
        <row r="31">
          <cell r="G31">
            <v>3604.1</v>
          </cell>
        </row>
        <row r="38">
          <cell r="G38">
            <v>263</v>
          </cell>
        </row>
        <row r="45">
          <cell r="G45">
            <v>194.2</v>
          </cell>
        </row>
        <row r="53">
          <cell r="G53">
            <v>10.1</v>
          </cell>
        </row>
        <row r="59">
          <cell r="G59">
            <v>0.5</v>
          </cell>
        </row>
        <row r="65">
          <cell r="G65">
            <v>22.2</v>
          </cell>
        </row>
        <row r="71">
          <cell r="G71">
            <v>3.3</v>
          </cell>
        </row>
        <row r="77">
          <cell r="G77">
            <v>5.5</v>
          </cell>
        </row>
        <row r="83">
          <cell r="G83">
            <v>6</v>
          </cell>
        </row>
        <row r="86">
          <cell r="G86">
            <v>10</v>
          </cell>
        </row>
        <row r="92">
          <cell r="G92">
            <v>1</v>
          </cell>
        </row>
        <row r="101">
          <cell r="G101">
            <v>8010.8</v>
          </cell>
        </row>
        <row r="105">
          <cell r="G105">
            <v>50.2</v>
          </cell>
        </row>
        <row r="109">
          <cell r="G109">
            <v>2.6</v>
          </cell>
        </row>
        <row r="113">
          <cell r="G113">
            <v>128</v>
          </cell>
        </row>
        <row r="117">
          <cell r="G117">
            <v>7</v>
          </cell>
        </row>
        <row r="123">
          <cell r="G123">
            <v>30</v>
          </cell>
        </row>
        <row r="130">
          <cell r="G130">
            <v>4691</v>
          </cell>
        </row>
        <row r="136">
          <cell r="G136">
            <v>966</v>
          </cell>
        </row>
        <row r="140">
          <cell r="G140">
            <v>413.5</v>
          </cell>
        </row>
        <row r="145">
          <cell r="G145">
            <v>7.8</v>
          </cell>
        </row>
        <row r="151">
          <cell r="G151">
            <v>111.9</v>
          </cell>
        </row>
        <row r="158">
          <cell r="G158">
            <v>345</v>
          </cell>
        </row>
        <row r="165">
          <cell r="G165">
            <v>8023.6</v>
          </cell>
        </row>
        <row r="172">
          <cell r="G172">
            <v>4686</v>
          </cell>
        </row>
        <row r="179">
          <cell r="G179">
            <v>1970.3</v>
          </cell>
        </row>
        <row r="184">
          <cell r="G184">
            <v>82.2</v>
          </cell>
        </row>
        <row r="188">
          <cell r="G188">
            <v>3.7</v>
          </cell>
        </row>
        <row r="194">
          <cell r="G194">
            <v>11833.9</v>
          </cell>
        </row>
        <row r="198">
          <cell r="G198">
            <v>190.89999999999998</v>
          </cell>
        </row>
        <row r="206">
          <cell r="G206">
            <v>37.700000000000003</v>
          </cell>
        </row>
        <row r="209">
          <cell r="G209">
            <v>50</v>
          </cell>
        </row>
        <row r="215">
          <cell r="G215">
            <v>40.4</v>
          </cell>
        </row>
        <row r="221">
          <cell r="G221">
            <v>18</v>
          </cell>
        </row>
        <row r="239">
          <cell r="G239">
            <v>24.2</v>
          </cell>
        </row>
        <row r="242">
          <cell r="G242">
            <v>11043.599999999999</v>
          </cell>
        </row>
        <row r="247">
          <cell r="G247">
            <v>200.5</v>
          </cell>
        </row>
        <row r="253">
          <cell r="G253">
            <v>71118.3</v>
          </cell>
        </row>
        <row r="257">
          <cell r="G257">
            <v>402</v>
          </cell>
        </row>
        <row r="265">
          <cell r="G265">
            <v>21042.9</v>
          </cell>
        </row>
        <row r="269">
          <cell r="G269">
            <v>97.7</v>
          </cell>
        </row>
        <row r="273">
          <cell r="G273">
            <v>13260.8</v>
          </cell>
        </row>
        <row r="278">
          <cell r="G278">
            <v>768</v>
          </cell>
        </row>
        <row r="282">
          <cell r="G282">
            <v>193601.7</v>
          </cell>
        </row>
        <row r="286">
          <cell r="G286">
            <v>4.5</v>
          </cell>
        </row>
        <row r="289">
          <cell r="G289">
            <v>2825.4</v>
          </cell>
        </row>
        <row r="293">
          <cell r="G293">
            <v>0.2</v>
          </cell>
        </row>
        <row r="296">
          <cell r="G296">
            <v>148.80000000000001</v>
          </cell>
        </row>
        <row r="300">
          <cell r="G300">
            <v>229</v>
          </cell>
        </row>
        <row r="304">
          <cell r="G304">
            <v>63.6</v>
          </cell>
        </row>
        <row r="307">
          <cell r="G307">
            <v>8000.7</v>
          </cell>
        </row>
        <row r="311">
          <cell r="G311">
            <v>3.4</v>
          </cell>
        </row>
        <row r="314">
          <cell r="G314">
            <v>78.099999999999994</v>
          </cell>
        </row>
        <row r="320">
          <cell r="G320">
            <v>313</v>
          </cell>
        </row>
        <row r="324">
          <cell r="G324">
            <v>16.7</v>
          </cell>
        </row>
        <row r="326">
          <cell r="G326">
            <v>22.3</v>
          </cell>
        </row>
        <row r="329">
          <cell r="G329">
            <v>1047.2</v>
          </cell>
        </row>
        <row r="333">
          <cell r="G333">
            <v>1.2</v>
          </cell>
        </row>
        <row r="336">
          <cell r="G336">
            <v>55.1</v>
          </cell>
        </row>
        <row r="340">
          <cell r="G340">
            <v>833.3</v>
          </cell>
        </row>
        <row r="344">
          <cell r="G344">
            <v>43.9</v>
          </cell>
        </row>
        <row r="351">
          <cell r="G351">
            <v>9318.5</v>
          </cell>
        </row>
        <row r="355">
          <cell r="G355">
            <v>490.5</v>
          </cell>
        </row>
        <row r="360">
          <cell r="G360">
            <v>17481.400000000001</v>
          </cell>
        </row>
        <row r="364">
          <cell r="G364">
            <v>920.4</v>
          </cell>
        </row>
        <row r="371">
          <cell r="G371">
            <v>4074.9</v>
          </cell>
        </row>
        <row r="375">
          <cell r="G375">
            <v>214.5</v>
          </cell>
        </row>
        <row r="382">
          <cell r="G382">
            <v>7648.8</v>
          </cell>
        </row>
        <row r="386">
          <cell r="G386">
            <v>2911.4</v>
          </cell>
        </row>
        <row r="390">
          <cell r="G390">
            <v>100</v>
          </cell>
        </row>
        <row r="397">
          <cell r="G397">
            <v>1375</v>
          </cell>
        </row>
        <row r="404">
          <cell r="G404">
            <v>106</v>
          </cell>
        </row>
        <row r="409">
          <cell r="G409">
            <v>163.9</v>
          </cell>
        </row>
        <row r="415">
          <cell r="G415">
            <v>16</v>
          </cell>
        </row>
        <row r="421">
          <cell r="G421">
            <v>1</v>
          </cell>
        </row>
        <row r="427">
          <cell r="G427">
            <v>50.4</v>
          </cell>
        </row>
        <row r="430">
          <cell r="G430">
            <v>39</v>
          </cell>
        </row>
        <row r="438">
          <cell r="G438">
            <v>379.8</v>
          </cell>
        </row>
        <row r="442">
          <cell r="G442">
            <v>28.8</v>
          </cell>
        </row>
        <row r="446">
          <cell r="G446">
            <v>20.2</v>
          </cell>
        </row>
        <row r="450">
          <cell r="G450">
            <v>234</v>
          </cell>
        </row>
        <row r="458">
          <cell r="G458">
            <v>2676</v>
          </cell>
        </row>
        <row r="463">
          <cell r="G463">
            <v>675.7</v>
          </cell>
        </row>
        <row r="468">
          <cell r="G468">
            <v>8.3000000000000007</v>
          </cell>
        </row>
        <row r="471">
          <cell r="G471">
            <v>190</v>
          </cell>
        </row>
        <row r="475">
          <cell r="G475">
            <v>2413</v>
          </cell>
        </row>
        <row r="479">
          <cell r="G479">
            <v>48.2</v>
          </cell>
        </row>
        <row r="486">
          <cell r="G486">
            <v>603.1</v>
          </cell>
        </row>
        <row r="489">
          <cell r="G489">
            <v>2119.6999999999998</v>
          </cell>
        </row>
        <row r="496">
          <cell r="G496">
            <v>961.5</v>
          </cell>
        </row>
        <row r="499">
          <cell r="G499">
            <v>1617</v>
          </cell>
        </row>
        <row r="505">
          <cell r="G505">
            <v>24.5</v>
          </cell>
        </row>
        <row r="508">
          <cell r="G508">
            <v>54.4</v>
          </cell>
        </row>
        <row r="514">
          <cell r="G514">
            <v>29.5</v>
          </cell>
        </row>
        <row r="520">
          <cell r="G520">
            <v>42.3</v>
          </cell>
        </row>
        <row r="523">
          <cell r="G523">
            <v>28.4</v>
          </cell>
        </row>
        <row r="530">
          <cell r="G530">
            <v>820.4</v>
          </cell>
        </row>
        <row r="533">
          <cell r="G533">
            <v>2747.7</v>
          </cell>
        </row>
        <row r="539">
          <cell r="G539">
            <v>126</v>
          </cell>
        </row>
        <row r="546">
          <cell r="G546">
            <v>3013</v>
          </cell>
        </row>
        <row r="559">
          <cell r="G559">
            <v>4788.3</v>
          </cell>
        </row>
        <row r="569">
          <cell r="G569">
            <v>492</v>
          </cell>
        </row>
        <row r="573">
          <cell r="G573">
            <v>26.4</v>
          </cell>
        </row>
        <row r="583">
          <cell r="G583">
            <v>10</v>
          </cell>
        </row>
        <row r="586">
          <cell r="G586">
            <v>633.09999999999991</v>
          </cell>
        </row>
        <row r="591">
          <cell r="G591">
            <v>6.1</v>
          </cell>
        </row>
        <row r="598">
          <cell r="G598">
            <v>8775</v>
          </cell>
        </row>
        <row r="603">
          <cell r="G603">
            <v>3389</v>
          </cell>
        </row>
        <row r="607">
          <cell r="G607">
            <v>371.3</v>
          </cell>
        </row>
        <row r="612">
          <cell r="G612">
            <v>14.9</v>
          </cell>
        </row>
        <row r="615">
          <cell r="G615">
            <v>833.59999999999991</v>
          </cell>
        </row>
        <row r="620">
          <cell r="G620">
            <v>1.1000000000000001</v>
          </cell>
        </row>
        <row r="627">
          <cell r="G627">
            <v>306.79999999999995</v>
          </cell>
        </row>
        <row r="635">
          <cell r="G635">
            <v>5208</v>
          </cell>
        </row>
        <row r="640">
          <cell r="G640">
            <v>6041</v>
          </cell>
        </row>
        <row r="645">
          <cell r="G645">
            <v>1716.1</v>
          </cell>
        </row>
        <row r="652">
          <cell r="G652">
            <v>32.1</v>
          </cell>
        </row>
        <row r="656">
          <cell r="G656">
            <v>29</v>
          </cell>
        </row>
        <row r="662">
          <cell r="G662">
            <v>1</v>
          </cell>
        </row>
        <row r="671">
          <cell r="G671">
            <v>6.1</v>
          </cell>
        </row>
        <row r="679">
          <cell r="G679">
            <v>10040.4</v>
          </cell>
        </row>
        <row r="683">
          <cell r="G683">
            <v>33291.599999999999</v>
          </cell>
        </row>
        <row r="687">
          <cell r="G687">
            <v>332.9</v>
          </cell>
        </row>
        <row r="697">
          <cell r="G697">
            <v>2734.5</v>
          </cell>
        </row>
        <row r="706">
          <cell r="G706">
            <v>20582.400000000001</v>
          </cell>
        </row>
        <row r="711">
          <cell r="G711">
            <v>8131</v>
          </cell>
        </row>
        <row r="718">
          <cell r="G718">
            <v>1.6</v>
          </cell>
        </row>
        <row r="721">
          <cell r="G721">
            <v>4486.2</v>
          </cell>
        </row>
        <row r="726">
          <cell r="G726">
            <v>2931.5</v>
          </cell>
        </row>
        <row r="734">
          <cell r="G734">
            <v>1</v>
          </cell>
        </row>
        <row r="741">
          <cell r="G741">
            <v>861.8</v>
          </cell>
        </row>
        <row r="745">
          <cell r="G745">
            <v>140.80000000000001</v>
          </cell>
        </row>
        <row r="751">
          <cell r="G751">
            <v>646.1</v>
          </cell>
        </row>
        <row r="755">
          <cell r="G755">
            <v>89.6</v>
          </cell>
        </row>
        <row r="762">
          <cell r="G762">
            <v>752.1</v>
          </cell>
        </row>
        <row r="765">
          <cell r="G765">
            <v>69.199999999999989</v>
          </cell>
        </row>
        <row r="771">
          <cell r="G771">
            <v>835.59999999999991</v>
          </cell>
        </row>
        <row r="775">
          <cell r="G775">
            <v>68.900000000000006</v>
          </cell>
        </row>
        <row r="780">
          <cell r="G780">
            <v>0.7</v>
          </cell>
        </row>
        <row r="786">
          <cell r="G786">
            <v>0.6</v>
          </cell>
        </row>
        <row r="789">
          <cell r="G789">
            <v>144.5</v>
          </cell>
        </row>
        <row r="797">
          <cell r="G797">
            <v>2543</v>
          </cell>
        </row>
        <row r="802">
          <cell r="G802">
            <v>1800</v>
          </cell>
        </row>
        <row r="810">
          <cell r="G810">
            <v>3251.9</v>
          </cell>
        </row>
        <row r="817">
          <cell r="G817">
            <v>102.19999999999999</v>
          </cell>
        </row>
        <row r="825">
          <cell r="G825">
            <v>522</v>
          </cell>
        </row>
        <row r="830">
          <cell r="G830">
            <v>51</v>
          </cell>
        </row>
        <row r="836">
          <cell r="G836">
            <v>179.8</v>
          </cell>
        </row>
        <row r="840">
          <cell r="G840">
            <v>123</v>
          </cell>
        </row>
        <row r="844">
          <cell r="G844">
            <v>72.400000000000006</v>
          </cell>
        </row>
        <row r="848">
          <cell r="G848">
            <v>3509</v>
          </cell>
        </row>
        <row r="852">
          <cell r="G852">
            <v>737.4</v>
          </cell>
        </row>
        <row r="856">
          <cell r="G856">
            <v>5.4</v>
          </cell>
        </row>
        <row r="863">
          <cell r="G863">
            <v>418.20000000000005</v>
          </cell>
        </row>
        <row r="868">
          <cell r="G868">
            <v>3216.2000000000003</v>
          </cell>
        </row>
        <row r="872">
          <cell r="G872">
            <v>144.9</v>
          </cell>
        </row>
        <row r="880">
          <cell r="G880">
            <v>1607</v>
          </cell>
        </row>
        <row r="889">
          <cell r="G889">
            <v>9</v>
          </cell>
        </row>
        <row r="895">
          <cell r="G895">
            <v>8.4</v>
          </cell>
        </row>
        <row r="903">
          <cell r="G903">
            <v>15</v>
          </cell>
        </row>
        <row r="912">
          <cell r="G912">
            <v>21358.3</v>
          </cell>
        </row>
        <row r="916">
          <cell r="G916">
            <v>1124.0999999999999</v>
          </cell>
        </row>
        <row r="920">
          <cell r="G920">
            <v>1134.3</v>
          </cell>
        </row>
        <row r="925">
          <cell r="G925">
            <v>336.1</v>
          </cell>
        </row>
        <row r="933">
          <cell r="G933">
            <v>15099.6</v>
          </cell>
        </row>
        <row r="937">
          <cell r="G937">
            <v>795.4</v>
          </cell>
        </row>
        <row r="941">
          <cell r="G941">
            <v>10.7</v>
          </cell>
        </row>
        <row r="947">
          <cell r="G947">
            <v>70.2</v>
          </cell>
        </row>
        <row r="951">
          <cell r="G951">
            <v>90</v>
          </cell>
        </row>
        <row r="958">
          <cell r="G958">
            <v>7</v>
          </cell>
        </row>
        <row r="965">
          <cell r="G965">
            <v>13</v>
          </cell>
        </row>
        <row r="971">
          <cell r="G971">
            <v>4.8</v>
          </cell>
        </row>
        <row r="980">
          <cell r="G980">
            <v>3.6</v>
          </cell>
        </row>
        <row r="986">
          <cell r="G986">
            <v>24</v>
          </cell>
        </row>
        <row r="990">
          <cell r="G990">
            <v>115</v>
          </cell>
        </row>
        <row r="996">
          <cell r="G996">
            <v>25.8</v>
          </cell>
        </row>
        <row r="1002">
          <cell r="G1002">
            <v>2</v>
          </cell>
        </row>
        <row r="1010">
          <cell r="G1010">
            <v>3639</v>
          </cell>
        </row>
        <row r="1016">
          <cell r="G1016">
            <v>5.3</v>
          </cell>
        </row>
        <row r="1019">
          <cell r="G1019">
            <v>358.2</v>
          </cell>
        </row>
        <row r="1024">
          <cell r="G1024">
            <v>417.79999999999995</v>
          </cell>
        </row>
        <row r="1028">
          <cell r="G1028">
            <v>18.8</v>
          </cell>
        </row>
        <row r="1033">
          <cell r="G1033">
            <v>835.59999999999991</v>
          </cell>
        </row>
        <row r="1037">
          <cell r="G1037">
            <v>74.599999999999994</v>
          </cell>
        </row>
        <row r="1048">
          <cell r="G1048">
            <v>266.60000000000002</v>
          </cell>
        </row>
        <row r="1056">
          <cell r="G1056">
            <v>7994.8</v>
          </cell>
        </row>
        <row r="1060">
          <cell r="G1060">
            <v>791.9</v>
          </cell>
        </row>
        <row r="1067">
          <cell r="G1067">
            <v>3412.6</v>
          </cell>
        </row>
        <row r="1072">
          <cell r="G1072">
            <v>2266.1</v>
          </cell>
        </row>
        <row r="1076">
          <cell r="G1076">
            <v>119.2</v>
          </cell>
        </row>
        <row r="1085">
          <cell r="G1085">
            <v>1369</v>
          </cell>
        </row>
        <row r="1090">
          <cell r="G1090">
            <v>297</v>
          </cell>
        </row>
        <row r="1097">
          <cell r="G1097">
            <v>1500</v>
          </cell>
        </row>
        <row r="1108">
          <cell r="G1108">
            <v>27.5</v>
          </cell>
        </row>
        <row r="1112">
          <cell r="G1112">
            <v>576</v>
          </cell>
        </row>
        <row r="1116">
          <cell r="G1116">
            <v>80.5</v>
          </cell>
        </row>
        <row r="1124">
          <cell r="G1124">
            <v>45</v>
          </cell>
        </row>
        <row r="1135">
          <cell r="G1135">
            <v>2313</v>
          </cell>
        </row>
        <row r="1140">
          <cell r="G1140">
            <v>620</v>
          </cell>
        </row>
        <row r="1147">
          <cell r="G1147">
            <v>885.6</v>
          </cell>
        </row>
        <row r="1152">
          <cell r="G1152">
            <v>28.5</v>
          </cell>
        </row>
        <row r="1157">
          <cell r="G1157">
            <v>0.2</v>
          </cell>
        </row>
        <row r="1163">
          <cell r="G1163">
            <v>73.5</v>
          </cell>
        </row>
        <row r="1170">
          <cell r="G1170">
            <v>4.5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2">
          <cell r="G12">
            <v>3739.7</v>
          </cell>
        </row>
        <row r="109">
          <cell r="G109">
            <v>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8">
          <cell r="G18">
            <v>3383.6</v>
          </cell>
        </row>
        <row r="227">
          <cell r="G227">
            <v>300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6"/>
  <sheetViews>
    <sheetView tabSelected="1" zoomScaleNormal="100" workbookViewId="0">
      <selection activeCell="G2" sqref="G2"/>
    </sheetView>
  </sheetViews>
  <sheetFormatPr defaultRowHeight="15" x14ac:dyDescent="0.25"/>
  <cols>
    <col min="1" max="1" width="68.28515625" style="1" customWidth="1"/>
    <col min="2" max="2" width="15.28515625" style="3" customWidth="1"/>
    <col min="3" max="3" width="14" style="40" customWidth="1"/>
    <col min="4" max="4" width="10.7109375" style="40" customWidth="1"/>
    <col min="5" max="5" width="16.140625" style="3" customWidth="1"/>
    <col min="6" max="16384" width="9.140625" style="1"/>
  </cols>
  <sheetData>
    <row r="1" spans="1:5" ht="123" customHeight="1" x14ac:dyDescent="0.25">
      <c r="B1" s="61" t="s">
        <v>425</v>
      </c>
      <c r="C1" s="61"/>
      <c r="D1" s="61"/>
      <c r="E1" s="61"/>
    </row>
    <row r="2" spans="1:5" ht="126.75" customHeight="1" x14ac:dyDescent="0.25">
      <c r="B2" s="61" t="s">
        <v>259</v>
      </c>
      <c r="C2" s="61"/>
      <c r="D2" s="61"/>
      <c r="E2" s="61"/>
    </row>
    <row r="3" spans="1:5" ht="15.75" x14ac:dyDescent="0.25">
      <c r="A3" s="2"/>
      <c r="C3" s="62"/>
      <c r="D3" s="62"/>
      <c r="E3" s="62"/>
    </row>
    <row r="4" spans="1:5" ht="50.25" customHeight="1" x14ac:dyDescent="0.25">
      <c r="A4" s="60" t="s">
        <v>0</v>
      </c>
      <c r="B4" s="60"/>
      <c r="C4" s="60"/>
      <c r="D4" s="60"/>
      <c r="E4" s="60"/>
    </row>
    <row r="5" spans="1:5" x14ac:dyDescent="0.25">
      <c r="A5" s="4" t="s">
        <v>1</v>
      </c>
      <c r="B5" s="5" t="s">
        <v>1</v>
      </c>
      <c r="C5" s="6" t="s">
        <v>1</v>
      </c>
      <c r="D5" s="59" t="s">
        <v>2</v>
      </c>
      <c r="E5" s="59"/>
    </row>
    <row r="6" spans="1:5" x14ac:dyDescent="0.25">
      <c r="A6" s="7" t="s">
        <v>3</v>
      </c>
      <c r="B6" s="9" t="s">
        <v>4</v>
      </c>
      <c r="C6" s="9" t="s">
        <v>5</v>
      </c>
      <c r="D6" s="9" t="s">
        <v>276</v>
      </c>
      <c r="E6" s="8" t="s">
        <v>6</v>
      </c>
    </row>
    <row r="7" spans="1:5" x14ac:dyDescent="0.25">
      <c r="A7" s="10" t="s">
        <v>7</v>
      </c>
      <c r="B7" s="11"/>
      <c r="C7" s="12"/>
      <c r="D7" s="13"/>
      <c r="E7" s="53">
        <f>E8+E91+E228+E483</f>
        <v>645609.70000000007</v>
      </c>
    </row>
    <row r="8" spans="1:5" ht="30" x14ac:dyDescent="0.25">
      <c r="A8" s="14" t="s">
        <v>8</v>
      </c>
      <c r="B8" s="13" t="s">
        <v>9</v>
      </c>
      <c r="C8" s="12"/>
      <c r="D8" s="13"/>
      <c r="E8" s="51">
        <f>E9+E28+E37+E44+E58+E69+E78</f>
        <v>40783.9</v>
      </c>
    </row>
    <row r="9" spans="1:5" ht="30" x14ac:dyDescent="0.25">
      <c r="A9" s="14" t="s">
        <v>10</v>
      </c>
      <c r="B9" s="13" t="s">
        <v>11</v>
      </c>
      <c r="C9" s="12"/>
      <c r="D9" s="13"/>
      <c r="E9" s="53">
        <f>E10+E16+E19</f>
        <v>8208.7000000000007</v>
      </c>
    </row>
    <row r="10" spans="1:5" ht="30" x14ac:dyDescent="0.25">
      <c r="A10" s="14" t="s">
        <v>12</v>
      </c>
      <c r="B10" s="13" t="s">
        <v>308</v>
      </c>
      <c r="C10" s="12"/>
      <c r="D10" s="13"/>
      <c r="E10" s="53">
        <f>E12+E14+E22+E25</f>
        <v>8155.9000000000005</v>
      </c>
    </row>
    <row r="11" spans="1:5" ht="30" x14ac:dyDescent="0.25">
      <c r="A11" s="14" t="s">
        <v>14</v>
      </c>
      <c r="B11" s="13" t="s">
        <v>13</v>
      </c>
      <c r="C11" s="12"/>
      <c r="D11" s="13"/>
      <c r="E11" s="53">
        <f>E12+E14</f>
        <v>8020.9000000000005</v>
      </c>
    </row>
    <row r="12" spans="1:5" ht="30" x14ac:dyDescent="0.25">
      <c r="A12" s="15" t="s">
        <v>15</v>
      </c>
      <c r="B12" s="20" t="s">
        <v>13</v>
      </c>
      <c r="C12" s="12">
        <v>600</v>
      </c>
      <c r="D12" s="13"/>
      <c r="E12" s="54">
        <f>SUM(E13)</f>
        <v>10.1</v>
      </c>
    </row>
    <row r="13" spans="1:5" ht="30" x14ac:dyDescent="0.25">
      <c r="A13" s="10" t="s">
        <v>16</v>
      </c>
      <c r="B13" s="13" t="s">
        <v>13</v>
      </c>
      <c r="C13" s="12">
        <v>600</v>
      </c>
      <c r="D13" s="13" t="s">
        <v>17</v>
      </c>
      <c r="E13" s="53">
        <f>SUM('[1]9'!G53)</f>
        <v>10.1</v>
      </c>
    </row>
    <row r="14" spans="1:5" ht="30" x14ac:dyDescent="0.25">
      <c r="A14" s="15" t="s">
        <v>15</v>
      </c>
      <c r="B14" s="13" t="s">
        <v>13</v>
      </c>
      <c r="C14" s="12">
        <v>600</v>
      </c>
      <c r="D14" s="13"/>
      <c r="E14" s="51">
        <f>E15</f>
        <v>8010.8</v>
      </c>
    </row>
    <row r="15" spans="1:5" x14ac:dyDescent="0.25">
      <c r="A15" s="10" t="s">
        <v>18</v>
      </c>
      <c r="B15" s="13" t="s">
        <v>13</v>
      </c>
      <c r="C15" s="12">
        <v>600</v>
      </c>
      <c r="D15" s="13" t="s">
        <v>19</v>
      </c>
      <c r="E15" s="52">
        <f>SUM('[1]9'!G101)</f>
        <v>8010.8</v>
      </c>
    </row>
    <row r="16" spans="1:5" ht="45" x14ac:dyDescent="0.25">
      <c r="A16" s="16" t="s">
        <v>354</v>
      </c>
      <c r="B16" s="20" t="s">
        <v>20</v>
      </c>
      <c r="C16" s="12"/>
      <c r="D16" s="13"/>
      <c r="E16" s="54">
        <f>E17</f>
        <v>50.2</v>
      </c>
    </row>
    <row r="17" spans="1:5" ht="30" x14ac:dyDescent="0.25">
      <c r="A17" s="17" t="s">
        <v>15</v>
      </c>
      <c r="B17" s="20" t="s">
        <v>20</v>
      </c>
      <c r="C17" s="12">
        <v>600</v>
      </c>
      <c r="D17" s="13"/>
      <c r="E17" s="54">
        <f>E18</f>
        <v>50.2</v>
      </c>
    </row>
    <row r="18" spans="1:5" x14ac:dyDescent="0.25">
      <c r="A18" s="18" t="s">
        <v>18</v>
      </c>
      <c r="B18" s="20" t="s">
        <v>20</v>
      </c>
      <c r="C18" s="12">
        <v>600</v>
      </c>
      <c r="D18" s="13" t="s">
        <v>19</v>
      </c>
      <c r="E18" s="54">
        <f>SUM('[1]9'!G105)</f>
        <v>50.2</v>
      </c>
    </row>
    <row r="19" spans="1:5" ht="45" x14ac:dyDescent="0.25">
      <c r="A19" s="16" t="s">
        <v>395</v>
      </c>
      <c r="B19" s="20" t="s">
        <v>20</v>
      </c>
      <c r="C19" s="12"/>
      <c r="D19" s="13"/>
      <c r="E19" s="54">
        <f>E20</f>
        <v>2.6</v>
      </c>
    </row>
    <row r="20" spans="1:5" ht="30" x14ac:dyDescent="0.25">
      <c r="A20" s="15" t="s">
        <v>15</v>
      </c>
      <c r="B20" s="20" t="s">
        <v>20</v>
      </c>
      <c r="C20" s="12">
        <v>600</v>
      </c>
      <c r="D20" s="13"/>
      <c r="E20" s="54">
        <f>E21</f>
        <v>2.6</v>
      </c>
    </row>
    <row r="21" spans="1:5" x14ac:dyDescent="0.25">
      <c r="A21" s="10" t="s">
        <v>18</v>
      </c>
      <c r="B21" s="20" t="s">
        <v>20</v>
      </c>
      <c r="C21" s="12">
        <v>600</v>
      </c>
      <c r="D21" s="13" t="s">
        <v>19</v>
      </c>
      <c r="E21" s="54">
        <f>SUM('[1]9'!G109)</f>
        <v>2.6</v>
      </c>
    </row>
    <row r="22" spans="1:5" ht="60" x14ac:dyDescent="0.25">
      <c r="A22" s="17" t="s">
        <v>396</v>
      </c>
      <c r="B22" s="17" t="s">
        <v>397</v>
      </c>
      <c r="C22" s="12"/>
      <c r="D22" s="13"/>
      <c r="E22" s="54">
        <f>SUM(E23)</f>
        <v>128</v>
      </c>
    </row>
    <row r="23" spans="1:5" ht="30" x14ac:dyDescent="0.25">
      <c r="A23" s="15" t="s">
        <v>15</v>
      </c>
      <c r="B23" s="17" t="s">
        <v>397</v>
      </c>
      <c r="C23" s="12">
        <v>600</v>
      </c>
      <c r="D23" s="13"/>
      <c r="E23" s="54">
        <f>SUM(E24)</f>
        <v>128</v>
      </c>
    </row>
    <row r="24" spans="1:5" x14ac:dyDescent="0.25">
      <c r="A24" s="10" t="s">
        <v>18</v>
      </c>
      <c r="B24" s="17" t="s">
        <v>397</v>
      </c>
      <c r="C24" s="12">
        <v>600</v>
      </c>
      <c r="D24" s="13" t="s">
        <v>19</v>
      </c>
      <c r="E24" s="54">
        <f>SUM('[1]9'!G113)</f>
        <v>128</v>
      </c>
    </row>
    <row r="25" spans="1:5" ht="60" x14ac:dyDescent="0.25">
      <c r="A25" s="17" t="s">
        <v>398</v>
      </c>
      <c r="B25" s="17" t="s">
        <v>397</v>
      </c>
      <c r="C25" s="12"/>
      <c r="D25" s="13"/>
      <c r="E25" s="54">
        <f>SUM(E26)</f>
        <v>7</v>
      </c>
    </row>
    <row r="26" spans="1:5" ht="30" x14ac:dyDescent="0.25">
      <c r="A26" s="15" t="s">
        <v>15</v>
      </c>
      <c r="B26" s="17" t="s">
        <v>397</v>
      </c>
      <c r="C26" s="12">
        <v>600</v>
      </c>
      <c r="D26" s="13"/>
      <c r="E26" s="54">
        <f>SUM(E27)</f>
        <v>7</v>
      </c>
    </row>
    <row r="27" spans="1:5" x14ac:dyDescent="0.25">
      <c r="A27" s="10" t="s">
        <v>18</v>
      </c>
      <c r="B27" s="17" t="s">
        <v>397</v>
      </c>
      <c r="C27" s="12">
        <v>600</v>
      </c>
      <c r="D27" s="13" t="s">
        <v>19</v>
      </c>
      <c r="E27" s="54">
        <f>SUM('[1]9'!G117)</f>
        <v>7</v>
      </c>
    </row>
    <row r="28" spans="1:5" ht="30" x14ac:dyDescent="0.25">
      <c r="A28" s="14" t="s">
        <v>21</v>
      </c>
      <c r="B28" s="19" t="s">
        <v>22</v>
      </c>
      <c r="C28" s="19"/>
      <c r="D28" s="13"/>
      <c r="E28" s="53">
        <f>E29</f>
        <v>1387.3</v>
      </c>
    </row>
    <row r="29" spans="1:5" ht="30" x14ac:dyDescent="0.25">
      <c r="A29" s="14" t="s">
        <v>23</v>
      </c>
      <c r="B29" s="20" t="s">
        <v>24</v>
      </c>
      <c r="C29" s="20"/>
      <c r="D29" s="13"/>
      <c r="E29" s="53">
        <f>E31+E33+E35</f>
        <v>1387.3</v>
      </c>
    </row>
    <row r="30" spans="1:5" ht="45" x14ac:dyDescent="0.25">
      <c r="A30" s="43" t="s">
        <v>399</v>
      </c>
      <c r="B30" s="19" t="s">
        <v>25</v>
      </c>
      <c r="C30" s="20"/>
      <c r="D30" s="13"/>
      <c r="E30" s="53">
        <f>SUM(E31+E33+E35)</f>
        <v>1387.3</v>
      </c>
    </row>
    <row r="31" spans="1:5" ht="75" x14ac:dyDescent="0.25">
      <c r="A31" s="14" t="s">
        <v>26</v>
      </c>
      <c r="B31" s="19" t="s">
        <v>25</v>
      </c>
      <c r="C31" s="19" t="s">
        <v>27</v>
      </c>
      <c r="D31" s="13"/>
      <c r="E31" s="53">
        <f>E32</f>
        <v>966</v>
      </c>
    </row>
    <row r="32" spans="1:5" x14ac:dyDescent="0.25">
      <c r="A32" s="10" t="s">
        <v>18</v>
      </c>
      <c r="B32" s="19" t="s">
        <v>25</v>
      </c>
      <c r="C32" s="19" t="s">
        <v>27</v>
      </c>
      <c r="D32" s="13" t="s">
        <v>19</v>
      </c>
      <c r="E32" s="53">
        <f>SUM('[1]9'!G136)</f>
        <v>966</v>
      </c>
    </row>
    <row r="33" spans="1:5" ht="30" x14ac:dyDescent="0.25">
      <c r="A33" s="15" t="s">
        <v>28</v>
      </c>
      <c r="B33" s="19" t="s">
        <v>25</v>
      </c>
      <c r="C33" s="19" t="s">
        <v>29</v>
      </c>
      <c r="D33" s="13"/>
      <c r="E33" s="53">
        <f>SUM(E34)</f>
        <v>413.5</v>
      </c>
    </row>
    <row r="34" spans="1:5" x14ac:dyDescent="0.25">
      <c r="A34" s="10" t="s">
        <v>18</v>
      </c>
      <c r="B34" s="19" t="s">
        <v>25</v>
      </c>
      <c r="C34" s="19" t="s">
        <v>29</v>
      </c>
      <c r="D34" s="13" t="s">
        <v>19</v>
      </c>
      <c r="E34" s="53">
        <f>SUM('[1]9'!G140)</f>
        <v>413.5</v>
      </c>
    </row>
    <row r="35" spans="1:5" x14ac:dyDescent="0.25">
      <c r="A35" s="10" t="s">
        <v>30</v>
      </c>
      <c r="B35" s="19" t="s">
        <v>25</v>
      </c>
      <c r="C35" s="21">
        <v>800</v>
      </c>
      <c r="D35" s="20"/>
      <c r="E35" s="53">
        <f>E36</f>
        <v>7.8</v>
      </c>
    </row>
    <row r="36" spans="1:5" x14ac:dyDescent="0.25">
      <c r="A36" s="10" t="s">
        <v>18</v>
      </c>
      <c r="B36" s="19" t="s">
        <v>25</v>
      </c>
      <c r="C36" s="21">
        <v>800</v>
      </c>
      <c r="D36" s="20" t="s">
        <v>19</v>
      </c>
      <c r="E36" s="53">
        <f>SUM('[1]9'!G145)</f>
        <v>7.8</v>
      </c>
    </row>
    <row r="37" spans="1:5" ht="45" x14ac:dyDescent="0.25">
      <c r="A37" s="14" t="s">
        <v>31</v>
      </c>
      <c r="B37" s="20" t="s">
        <v>32</v>
      </c>
      <c r="C37" s="12"/>
      <c r="D37" s="13"/>
      <c r="E37" s="53">
        <f>E38</f>
        <v>8024.1</v>
      </c>
    </row>
    <row r="38" spans="1:5" ht="45" x14ac:dyDescent="0.25">
      <c r="A38" s="14" t="s">
        <v>355</v>
      </c>
      <c r="B38" s="19" t="s">
        <v>310</v>
      </c>
      <c r="C38" s="12"/>
      <c r="D38" s="13"/>
      <c r="E38" s="52">
        <f>E42+E40</f>
        <v>8024.1</v>
      </c>
    </row>
    <row r="39" spans="1:5" ht="30" x14ac:dyDescent="0.25">
      <c r="A39" s="14" t="s">
        <v>34</v>
      </c>
      <c r="B39" s="19" t="s">
        <v>33</v>
      </c>
      <c r="C39" s="12"/>
      <c r="D39" s="13"/>
      <c r="E39" s="52">
        <f>SUM(E41+E43)</f>
        <v>8024.1</v>
      </c>
    </row>
    <row r="40" spans="1:5" ht="30" x14ac:dyDescent="0.25">
      <c r="A40" s="15" t="s">
        <v>15</v>
      </c>
      <c r="B40" s="19" t="s">
        <v>33</v>
      </c>
      <c r="C40" s="12">
        <v>600</v>
      </c>
      <c r="D40" s="13"/>
      <c r="E40" s="52">
        <f>SUM(E41)</f>
        <v>0.5</v>
      </c>
    </row>
    <row r="41" spans="1:5" ht="30" x14ac:dyDescent="0.25">
      <c r="A41" s="10" t="s">
        <v>16</v>
      </c>
      <c r="B41" s="19" t="s">
        <v>33</v>
      </c>
      <c r="C41" s="12">
        <v>600</v>
      </c>
      <c r="D41" s="13" t="s">
        <v>17</v>
      </c>
      <c r="E41" s="52">
        <f>SUM('[1]9'!G59)</f>
        <v>0.5</v>
      </c>
    </row>
    <row r="42" spans="1:5" ht="30" x14ac:dyDescent="0.25">
      <c r="A42" s="10" t="s">
        <v>15</v>
      </c>
      <c r="B42" s="19" t="s">
        <v>33</v>
      </c>
      <c r="C42" s="12">
        <v>600</v>
      </c>
      <c r="D42" s="13"/>
      <c r="E42" s="53">
        <f>E43</f>
        <v>8023.6</v>
      </c>
    </row>
    <row r="43" spans="1:5" x14ac:dyDescent="0.25">
      <c r="A43" s="10" t="s">
        <v>18</v>
      </c>
      <c r="B43" s="19" t="s">
        <v>33</v>
      </c>
      <c r="C43" s="12">
        <v>600</v>
      </c>
      <c r="D43" s="13" t="s">
        <v>19</v>
      </c>
      <c r="E43" s="53">
        <f>SUM('[1]9'!G165)</f>
        <v>8023.6</v>
      </c>
    </row>
    <row r="44" spans="1:5" ht="45" x14ac:dyDescent="0.25">
      <c r="A44" s="23" t="s">
        <v>35</v>
      </c>
      <c r="B44" s="20" t="s">
        <v>36</v>
      </c>
      <c r="C44" s="12"/>
      <c r="D44" s="13"/>
      <c r="E44" s="53">
        <f>E45+E55</f>
        <v>8721.9</v>
      </c>
    </row>
    <row r="45" spans="1:5" ht="60" x14ac:dyDescent="0.25">
      <c r="A45" s="23" t="s">
        <v>37</v>
      </c>
      <c r="B45" s="20" t="s">
        <v>309</v>
      </c>
      <c r="C45" s="12"/>
      <c r="D45" s="13"/>
      <c r="E45" s="53">
        <f>SUM(E46)</f>
        <v>5117.7999999999993</v>
      </c>
    </row>
    <row r="46" spans="1:5" x14ac:dyDescent="0.25">
      <c r="A46" s="23" t="s">
        <v>39</v>
      </c>
      <c r="B46" s="20" t="s">
        <v>38</v>
      </c>
      <c r="C46" s="12"/>
      <c r="D46" s="13"/>
      <c r="E46" s="53">
        <f>SUM(E48+E50+E52+E54)</f>
        <v>5117.7999999999993</v>
      </c>
    </row>
    <row r="47" spans="1:5" ht="30" x14ac:dyDescent="0.25">
      <c r="A47" s="15" t="s">
        <v>40</v>
      </c>
      <c r="B47" s="20" t="s">
        <v>38</v>
      </c>
      <c r="C47" s="12" t="s">
        <v>29</v>
      </c>
      <c r="D47" s="13"/>
      <c r="E47" s="53">
        <f>SUM(E48)</f>
        <v>22.2</v>
      </c>
    </row>
    <row r="48" spans="1:5" ht="30" x14ac:dyDescent="0.25">
      <c r="A48" s="23" t="s">
        <v>16</v>
      </c>
      <c r="B48" s="20" t="s">
        <v>38</v>
      </c>
      <c r="C48" s="12" t="s">
        <v>29</v>
      </c>
      <c r="D48" s="13" t="s">
        <v>17</v>
      </c>
      <c r="E48" s="53">
        <f>SUM('[1]9'!G65)</f>
        <v>22.2</v>
      </c>
    </row>
    <row r="49" spans="1:5" ht="75" x14ac:dyDescent="0.25">
      <c r="A49" s="14" t="s">
        <v>26</v>
      </c>
      <c r="B49" s="20" t="s">
        <v>38</v>
      </c>
      <c r="C49" s="12">
        <v>100</v>
      </c>
      <c r="D49" s="13"/>
      <c r="E49" s="53">
        <f>E50</f>
        <v>3476</v>
      </c>
    </row>
    <row r="50" spans="1:5" x14ac:dyDescent="0.25">
      <c r="A50" s="23" t="s">
        <v>41</v>
      </c>
      <c r="B50" s="20" t="s">
        <v>38</v>
      </c>
      <c r="C50" s="12">
        <v>100</v>
      </c>
      <c r="D50" s="13" t="s">
        <v>42</v>
      </c>
      <c r="E50" s="53">
        <f>SUM('[1]9'!G18)</f>
        <v>3476</v>
      </c>
    </row>
    <row r="51" spans="1:5" ht="30" x14ac:dyDescent="0.25">
      <c r="A51" s="15" t="s">
        <v>40</v>
      </c>
      <c r="B51" s="20" t="s">
        <v>38</v>
      </c>
      <c r="C51" s="12" t="s">
        <v>29</v>
      </c>
      <c r="D51" s="13"/>
      <c r="E51" s="53">
        <f>E52</f>
        <v>1598.7000000000003</v>
      </c>
    </row>
    <row r="52" spans="1:5" x14ac:dyDescent="0.25">
      <c r="A52" s="10" t="s">
        <v>41</v>
      </c>
      <c r="B52" s="20" t="s">
        <v>38</v>
      </c>
      <c r="C52" s="12" t="s">
        <v>29</v>
      </c>
      <c r="D52" s="13" t="s">
        <v>42</v>
      </c>
      <c r="E52" s="53">
        <f>SUM('[1]9'!G22)</f>
        <v>1598.7000000000003</v>
      </c>
    </row>
    <row r="53" spans="1:5" x14ac:dyDescent="0.25">
      <c r="A53" s="10" t="s">
        <v>30</v>
      </c>
      <c r="B53" s="20" t="s">
        <v>38</v>
      </c>
      <c r="C53" s="12">
        <v>800</v>
      </c>
      <c r="D53" s="13"/>
      <c r="E53" s="53">
        <f>E54</f>
        <v>20.9</v>
      </c>
    </row>
    <row r="54" spans="1:5" x14ac:dyDescent="0.25">
      <c r="A54" s="10" t="s">
        <v>41</v>
      </c>
      <c r="B54" s="20" t="s">
        <v>38</v>
      </c>
      <c r="C54" s="12">
        <v>800</v>
      </c>
      <c r="D54" s="13" t="s">
        <v>42</v>
      </c>
      <c r="E54" s="53">
        <f>SUM('[1]9'!G27)</f>
        <v>20.9</v>
      </c>
    </row>
    <row r="55" spans="1:5" ht="45" x14ac:dyDescent="0.25">
      <c r="A55" s="10" t="s">
        <v>405</v>
      </c>
      <c r="B55" s="20" t="s">
        <v>260</v>
      </c>
      <c r="C55" s="12"/>
      <c r="D55" s="13"/>
      <c r="E55" s="53">
        <f>SUM(E56)</f>
        <v>3604.1</v>
      </c>
    </row>
    <row r="56" spans="1:5" ht="30" x14ac:dyDescent="0.25">
      <c r="A56" s="10" t="s">
        <v>261</v>
      </c>
      <c r="B56" s="20" t="s">
        <v>260</v>
      </c>
      <c r="C56" s="12">
        <v>400</v>
      </c>
      <c r="D56" s="13"/>
      <c r="E56" s="53">
        <f>SUM(E57)</f>
        <v>3604.1</v>
      </c>
    </row>
    <row r="57" spans="1:5" x14ac:dyDescent="0.25">
      <c r="A57" s="10" t="s">
        <v>41</v>
      </c>
      <c r="B57" s="20" t="s">
        <v>260</v>
      </c>
      <c r="C57" s="12">
        <v>400</v>
      </c>
      <c r="D57" s="13" t="s">
        <v>42</v>
      </c>
      <c r="E57" s="53">
        <f>SUM('[1]9'!G31)</f>
        <v>3604.1</v>
      </c>
    </row>
    <row r="58" spans="1:5" ht="45" x14ac:dyDescent="0.25">
      <c r="A58" s="23" t="s">
        <v>43</v>
      </c>
      <c r="B58" s="20" t="s">
        <v>44</v>
      </c>
      <c r="C58" s="12"/>
      <c r="D58" s="13"/>
      <c r="E58" s="53">
        <f>E59</f>
        <v>2059.4999999999995</v>
      </c>
    </row>
    <row r="59" spans="1:5" ht="45" x14ac:dyDescent="0.25">
      <c r="A59" s="14" t="s">
        <v>312</v>
      </c>
      <c r="B59" s="20" t="s">
        <v>311</v>
      </c>
      <c r="C59" s="12"/>
      <c r="D59" s="13"/>
      <c r="E59" s="53">
        <f>SUM(E60)</f>
        <v>2059.4999999999995</v>
      </c>
    </row>
    <row r="60" spans="1:5" ht="30" x14ac:dyDescent="0.25">
      <c r="A60" s="15" t="s">
        <v>46</v>
      </c>
      <c r="B60" s="20" t="s">
        <v>45</v>
      </c>
      <c r="C60" s="12"/>
      <c r="D60" s="13"/>
      <c r="E60" s="53">
        <f>SUM(E63+E61+E65+E67)</f>
        <v>2059.4999999999995</v>
      </c>
    </row>
    <row r="61" spans="1:5" ht="30" x14ac:dyDescent="0.25">
      <c r="A61" s="10" t="s">
        <v>47</v>
      </c>
      <c r="B61" s="20" t="s">
        <v>45</v>
      </c>
      <c r="C61" s="12">
        <v>200</v>
      </c>
      <c r="D61" s="13"/>
      <c r="E61" s="53">
        <f>SUM(E62)</f>
        <v>3.3</v>
      </c>
    </row>
    <row r="62" spans="1:5" ht="30" x14ac:dyDescent="0.25">
      <c r="A62" s="23" t="s">
        <v>16</v>
      </c>
      <c r="B62" s="20" t="s">
        <v>45</v>
      </c>
      <c r="C62" s="12">
        <v>200</v>
      </c>
      <c r="D62" s="13" t="s">
        <v>17</v>
      </c>
      <c r="E62" s="53">
        <f>SUM('[1]9'!G71)</f>
        <v>3.3</v>
      </c>
    </row>
    <row r="63" spans="1:5" ht="75" x14ac:dyDescent="0.25">
      <c r="A63" s="10" t="s">
        <v>26</v>
      </c>
      <c r="B63" s="20" t="s">
        <v>45</v>
      </c>
      <c r="C63" s="12">
        <v>100</v>
      </c>
      <c r="D63" s="13"/>
      <c r="E63" s="53">
        <f>E64</f>
        <v>1970.3</v>
      </c>
    </row>
    <row r="64" spans="1:5" x14ac:dyDescent="0.25">
      <c r="A64" s="10" t="s">
        <v>48</v>
      </c>
      <c r="B64" s="20" t="s">
        <v>45</v>
      </c>
      <c r="C64" s="12">
        <v>100</v>
      </c>
      <c r="D64" s="13" t="s">
        <v>49</v>
      </c>
      <c r="E64" s="53">
        <f>SUM('[1]9'!G179)</f>
        <v>1970.3</v>
      </c>
    </row>
    <row r="65" spans="1:5" ht="30" x14ac:dyDescent="0.25">
      <c r="A65" s="10" t="s">
        <v>47</v>
      </c>
      <c r="B65" s="20" t="s">
        <v>45</v>
      </c>
      <c r="C65" s="12">
        <v>200</v>
      </c>
      <c r="D65" s="13"/>
      <c r="E65" s="53">
        <f>E66</f>
        <v>82.2</v>
      </c>
    </row>
    <row r="66" spans="1:5" x14ac:dyDescent="0.25">
      <c r="A66" s="10" t="s">
        <v>48</v>
      </c>
      <c r="B66" s="20" t="s">
        <v>45</v>
      </c>
      <c r="C66" s="12">
        <v>200</v>
      </c>
      <c r="D66" s="13" t="s">
        <v>49</v>
      </c>
      <c r="E66" s="53">
        <f>SUM('[1]9'!G184)</f>
        <v>82.2</v>
      </c>
    </row>
    <row r="67" spans="1:5" x14ac:dyDescent="0.25">
      <c r="A67" s="15" t="s">
        <v>30</v>
      </c>
      <c r="B67" s="20" t="s">
        <v>45</v>
      </c>
      <c r="C67" s="12">
        <v>800</v>
      </c>
      <c r="D67" s="13"/>
      <c r="E67" s="53">
        <f>SUM(E68)</f>
        <v>3.7</v>
      </c>
    </row>
    <row r="68" spans="1:5" x14ac:dyDescent="0.25">
      <c r="A68" s="10" t="s">
        <v>48</v>
      </c>
      <c r="B68" s="20" t="s">
        <v>45</v>
      </c>
      <c r="C68" s="12">
        <v>800</v>
      </c>
      <c r="D68" s="13" t="s">
        <v>49</v>
      </c>
      <c r="E68" s="53">
        <f>SUM('[1]9'!G188)</f>
        <v>3.7</v>
      </c>
    </row>
    <row r="69" spans="1:5" ht="45" x14ac:dyDescent="0.25">
      <c r="A69" s="10" t="s">
        <v>50</v>
      </c>
      <c r="B69" s="19" t="s">
        <v>414</v>
      </c>
      <c r="C69" s="12"/>
      <c r="D69" s="13"/>
      <c r="E69" s="53">
        <f>SUM(E70)</f>
        <v>12030.3</v>
      </c>
    </row>
    <row r="70" spans="1:5" ht="60" x14ac:dyDescent="0.25">
      <c r="A70" s="14" t="s">
        <v>353</v>
      </c>
      <c r="B70" s="19" t="s">
        <v>52</v>
      </c>
      <c r="C70" s="12"/>
      <c r="D70" s="13"/>
      <c r="E70" s="53">
        <f>SUM(E71)</f>
        <v>12030.3</v>
      </c>
    </row>
    <row r="71" spans="1:5" x14ac:dyDescent="0.25">
      <c r="A71" s="14" t="s">
        <v>53</v>
      </c>
      <c r="B71" s="19" t="s">
        <v>51</v>
      </c>
      <c r="C71" s="12"/>
      <c r="D71" s="13"/>
      <c r="E71" s="53">
        <f>SUM(E74+E76+E72)</f>
        <v>12030.3</v>
      </c>
    </row>
    <row r="72" spans="1:5" ht="30" x14ac:dyDescent="0.25">
      <c r="A72" s="10" t="s">
        <v>47</v>
      </c>
      <c r="B72" s="19" t="s">
        <v>51</v>
      </c>
      <c r="C72" s="12">
        <v>200</v>
      </c>
      <c r="D72" s="13"/>
      <c r="E72" s="53">
        <f>SUM(E73)</f>
        <v>5.5</v>
      </c>
    </row>
    <row r="73" spans="1:5" ht="30" x14ac:dyDescent="0.25">
      <c r="A73" s="14" t="s">
        <v>16</v>
      </c>
      <c r="B73" s="19" t="s">
        <v>51</v>
      </c>
      <c r="C73" s="12">
        <v>200</v>
      </c>
      <c r="D73" s="13" t="s">
        <v>17</v>
      </c>
      <c r="E73" s="53">
        <f>SUM('[1]9'!G77)</f>
        <v>5.5</v>
      </c>
    </row>
    <row r="74" spans="1:5" ht="75" x14ac:dyDescent="0.25">
      <c r="A74" s="10" t="s">
        <v>54</v>
      </c>
      <c r="B74" s="19" t="s">
        <v>51</v>
      </c>
      <c r="C74" s="12">
        <v>100</v>
      </c>
      <c r="D74" s="13"/>
      <c r="E74" s="53">
        <f>SUM(E75)</f>
        <v>11833.9</v>
      </c>
    </row>
    <row r="75" spans="1:5" x14ac:dyDescent="0.25">
      <c r="A75" s="10" t="s">
        <v>48</v>
      </c>
      <c r="B75" s="19" t="s">
        <v>51</v>
      </c>
      <c r="C75" s="12">
        <v>100</v>
      </c>
      <c r="D75" s="13" t="s">
        <v>49</v>
      </c>
      <c r="E75" s="53">
        <f>SUM('[1]9'!G194)</f>
        <v>11833.9</v>
      </c>
    </row>
    <row r="76" spans="1:5" ht="30" x14ac:dyDescent="0.25">
      <c r="A76" s="10" t="s">
        <v>47</v>
      </c>
      <c r="B76" s="19" t="s">
        <v>51</v>
      </c>
      <c r="C76" s="12">
        <v>200</v>
      </c>
      <c r="D76" s="13"/>
      <c r="E76" s="53">
        <f>SUM(E77)</f>
        <v>190.89999999999998</v>
      </c>
    </row>
    <row r="77" spans="1:5" x14ac:dyDescent="0.25">
      <c r="A77" s="10" t="s">
        <v>48</v>
      </c>
      <c r="B77" s="19" t="s">
        <v>51</v>
      </c>
      <c r="C77" s="12">
        <v>200</v>
      </c>
      <c r="D77" s="13" t="s">
        <v>49</v>
      </c>
      <c r="E77" s="53">
        <f>SUM('[1]9'!G198)</f>
        <v>190.89999999999998</v>
      </c>
    </row>
    <row r="78" spans="1:5" ht="45" x14ac:dyDescent="0.25">
      <c r="A78" s="15" t="s">
        <v>55</v>
      </c>
      <c r="B78" s="22" t="s">
        <v>56</v>
      </c>
      <c r="C78" s="12"/>
      <c r="D78" s="13"/>
      <c r="E78" s="53">
        <f>SUM(E79)</f>
        <v>352.1</v>
      </c>
    </row>
    <row r="79" spans="1:5" ht="30" x14ac:dyDescent="0.25">
      <c r="A79" s="41" t="s">
        <v>57</v>
      </c>
      <c r="B79" s="22" t="s">
        <v>58</v>
      </c>
      <c r="C79" s="12"/>
      <c r="D79" s="13"/>
      <c r="E79" s="53">
        <f>SUM(E80)</f>
        <v>352.1</v>
      </c>
    </row>
    <row r="80" spans="1:5" ht="30" x14ac:dyDescent="0.25">
      <c r="A80" s="42" t="s">
        <v>59</v>
      </c>
      <c r="B80" s="22" t="s">
        <v>60</v>
      </c>
      <c r="C80" s="12"/>
      <c r="D80" s="13"/>
      <c r="E80" s="53">
        <f>SUM(E81+E87+E89+E83+E85)</f>
        <v>352.1</v>
      </c>
    </row>
    <row r="81" spans="1:5" ht="30" x14ac:dyDescent="0.25">
      <c r="A81" s="15" t="s">
        <v>61</v>
      </c>
      <c r="B81" s="36" t="s">
        <v>60</v>
      </c>
      <c r="C81" s="36" t="s">
        <v>29</v>
      </c>
      <c r="D81" s="13"/>
      <c r="E81" s="53">
        <f>SUM(E82)</f>
        <v>194.2</v>
      </c>
    </row>
    <row r="82" spans="1:5" x14ac:dyDescent="0.25">
      <c r="A82" s="10" t="s">
        <v>41</v>
      </c>
      <c r="B82" s="36" t="s">
        <v>60</v>
      </c>
      <c r="C82" s="36" t="s">
        <v>29</v>
      </c>
      <c r="D82" s="13" t="s">
        <v>42</v>
      </c>
      <c r="E82" s="53">
        <f>SUM('[1]9'!G45)</f>
        <v>194.2</v>
      </c>
    </row>
    <row r="83" spans="1:5" ht="30" x14ac:dyDescent="0.25">
      <c r="A83" s="15" t="s">
        <v>61</v>
      </c>
      <c r="B83" s="36" t="s">
        <v>60</v>
      </c>
      <c r="C83" s="46">
        <v>200</v>
      </c>
      <c r="D83" s="13"/>
      <c r="E83" s="53">
        <f>SUM(E84)</f>
        <v>6</v>
      </c>
    </row>
    <row r="84" spans="1:5" ht="30" x14ac:dyDescent="0.25">
      <c r="A84" s="23" t="s">
        <v>16</v>
      </c>
      <c r="B84" s="36" t="s">
        <v>60</v>
      </c>
      <c r="C84" s="46">
        <v>200</v>
      </c>
      <c r="D84" s="13" t="s">
        <v>17</v>
      </c>
      <c r="E84" s="53">
        <f>SUM('[1]9'!G83)</f>
        <v>6</v>
      </c>
    </row>
    <row r="85" spans="1:5" ht="30" x14ac:dyDescent="0.25">
      <c r="A85" s="17" t="s">
        <v>15</v>
      </c>
      <c r="B85" s="36" t="s">
        <v>60</v>
      </c>
      <c r="C85" s="46">
        <v>600</v>
      </c>
      <c r="D85" s="13"/>
      <c r="E85" s="53">
        <f>SUM(E86)</f>
        <v>10</v>
      </c>
    </row>
    <row r="86" spans="1:5" ht="30" x14ac:dyDescent="0.25">
      <c r="A86" s="23" t="s">
        <v>16</v>
      </c>
      <c r="B86" s="36" t="s">
        <v>60</v>
      </c>
      <c r="C86" s="46">
        <v>600</v>
      </c>
      <c r="D86" s="13" t="s">
        <v>17</v>
      </c>
      <c r="E86" s="53">
        <f>SUM('[1]9'!G86)</f>
        <v>10</v>
      </c>
    </row>
    <row r="87" spans="1:5" ht="30" x14ac:dyDescent="0.25">
      <c r="A87" s="17" t="s">
        <v>15</v>
      </c>
      <c r="B87" s="22" t="s">
        <v>60</v>
      </c>
      <c r="C87" s="12">
        <v>600</v>
      </c>
      <c r="D87" s="13"/>
      <c r="E87" s="53">
        <f>SUM('[2]9'!G109)</f>
        <v>30</v>
      </c>
    </row>
    <row r="88" spans="1:5" x14ac:dyDescent="0.25">
      <c r="A88" s="10" t="s">
        <v>18</v>
      </c>
      <c r="B88" s="22" t="s">
        <v>60</v>
      </c>
      <c r="C88" s="12">
        <v>600</v>
      </c>
      <c r="D88" s="13" t="s">
        <v>19</v>
      </c>
      <c r="E88" s="53">
        <f>SUM('[1]9'!G123)</f>
        <v>30</v>
      </c>
    </row>
    <row r="89" spans="1:5" ht="30" x14ac:dyDescent="0.25">
      <c r="A89" s="15" t="s">
        <v>61</v>
      </c>
      <c r="B89" s="36" t="s">
        <v>60</v>
      </c>
      <c r="C89" s="36" t="s">
        <v>29</v>
      </c>
      <c r="D89" s="13"/>
      <c r="E89" s="53">
        <f>SUM(E90)</f>
        <v>111.9</v>
      </c>
    </row>
    <row r="90" spans="1:5" x14ac:dyDescent="0.25">
      <c r="A90" s="10" t="s">
        <v>18</v>
      </c>
      <c r="B90" s="36" t="s">
        <v>60</v>
      </c>
      <c r="C90" s="36" t="s">
        <v>29</v>
      </c>
      <c r="D90" s="13" t="s">
        <v>19</v>
      </c>
      <c r="E90" s="53">
        <f>SUM('[1]9'!G151)</f>
        <v>111.9</v>
      </c>
    </row>
    <row r="91" spans="1:5" ht="30" x14ac:dyDescent="0.25">
      <c r="A91" s="23" t="s">
        <v>62</v>
      </c>
      <c r="B91" s="20" t="s">
        <v>63</v>
      </c>
      <c r="C91" s="12"/>
      <c r="D91" s="13"/>
      <c r="E91" s="54">
        <f>E92+E108+E174+E188+E202+E221</f>
        <v>350378.30000000005</v>
      </c>
    </row>
    <row r="92" spans="1:5" ht="30" x14ac:dyDescent="0.25">
      <c r="A92" s="23" t="s">
        <v>64</v>
      </c>
      <c r="B92" s="20" t="s">
        <v>65</v>
      </c>
      <c r="C92" s="12"/>
      <c r="D92" s="13"/>
      <c r="E92" s="53">
        <f>E93</f>
        <v>82894.600000000006</v>
      </c>
    </row>
    <row r="93" spans="1:5" ht="45" x14ac:dyDescent="0.25">
      <c r="A93" s="14" t="s">
        <v>66</v>
      </c>
      <c r="B93" s="20" t="s">
        <v>67</v>
      </c>
      <c r="C93" s="21"/>
      <c r="D93" s="20"/>
      <c r="E93" s="53">
        <f>E94</f>
        <v>82894.600000000006</v>
      </c>
    </row>
    <row r="94" spans="1:5" ht="45" x14ac:dyDescent="0.25">
      <c r="A94" s="14" t="s">
        <v>356</v>
      </c>
      <c r="B94" s="19" t="s">
        <v>68</v>
      </c>
      <c r="C94" s="21"/>
      <c r="D94" s="20"/>
      <c r="E94" s="53">
        <f>SUM(E95+E97+E99+E101+E103)</f>
        <v>82894.600000000006</v>
      </c>
    </row>
    <row r="95" spans="1:5" ht="75" x14ac:dyDescent="0.25">
      <c r="A95" s="15" t="s">
        <v>26</v>
      </c>
      <c r="B95" s="19" t="s">
        <v>68</v>
      </c>
      <c r="C95" s="12">
        <v>100</v>
      </c>
      <c r="D95" s="13"/>
      <c r="E95" s="53">
        <f>E96</f>
        <v>24.2</v>
      </c>
    </row>
    <row r="96" spans="1:5" x14ac:dyDescent="0.25">
      <c r="A96" s="23" t="s">
        <v>69</v>
      </c>
      <c r="B96" s="19" t="s">
        <v>68</v>
      </c>
      <c r="C96" s="12">
        <v>100</v>
      </c>
      <c r="D96" s="13" t="s">
        <v>70</v>
      </c>
      <c r="E96" s="53">
        <f>SUM('[1]9'!G239)</f>
        <v>24.2</v>
      </c>
    </row>
    <row r="97" spans="1:5" ht="30" x14ac:dyDescent="0.25">
      <c r="A97" s="15" t="s">
        <v>47</v>
      </c>
      <c r="B97" s="19" t="s">
        <v>68</v>
      </c>
      <c r="C97" s="12">
        <v>200</v>
      </c>
      <c r="D97" s="13"/>
      <c r="E97" s="53">
        <f>E98</f>
        <v>11043.599999999999</v>
      </c>
    </row>
    <row r="98" spans="1:5" x14ac:dyDescent="0.25">
      <c r="A98" s="23" t="s">
        <v>69</v>
      </c>
      <c r="B98" s="19" t="s">
        <v>68</v>
      </c>
      <c r="C98" s="21">
        <v>200</v>
      </c>
      <c r="D98" s="20" t="s">
        <v>70</v>
      </c>
      <c r="E98" s="53">
        <f>SUM('[1]9'!G242)</f>
        <v>11043.599999999999</v>
      </c>
    </row>
    <row r="99" spans="1:5" ht="30" x14ac:dyDescent="0.25">
      <c r="A99" s="15" t="s">
        <v>47</v>
      </c>
      <c r="B99" s="19" t="s">
        <v>68</v>
      </c>
      <c r="C99" s="21">
        <v>200</v>
      </c>
      <c r="D99" s="20"/>
      <c r="E99" s="53">
        <f>E100</f>
        <v>106</v>
      </c>
    </row>
    <row r="100" spans="1:5" ht="30" x14ac:dyDescent="0.25">
      <c r="A100" s="10" t="s">
        <v>16</v>
      </c>
      <c r="B100" s="19" t="s">
        <v>68</v>
      </c>
      <c r="C100" s="21">
        <v>200</v>
      </c>
      <c r="D100" s="20" t="s">
        <v>17</v>
      </c>
      <c r="E100" s="53">
        <f>SUM('[1]9'!G404)</f>
        <v>106</v>
      </c>
    </row>
    <row r="101" spans="1:5" x14ac:dyDescent="0.25">
      <c r="A101" s="15" t="s">
        <v>30</v>
      </c>
      <c r="B101" s="19" t="s">
        <v>68</v>
      </c>
      <c r="C101" s="21">
        <v>800</v>
      </c>
      <c r="D101" s="13"/>
      <c r="E101" s="53">
        <f>E102</f>
        <v>200.5</v>
      </c>
    </row>
    <row r="102" spans="1:5" x14ac:dyDescent="0.25">
      <c r="A102" s="23" t="s">
        <v>69</v>
      </c>
      <c r="B102" s="19" t="s">
        <v>68</v>
      </c>
      <c r="C102" s="21">
        <v>800</v>
      </c>
      <c r="D102" s="13" t="s">
        <v>70</v>
      </c>
      <c r="E102" s="53">
        <f>SUM('[1]9'!G247)</f>
        <v>200.5</v>
      </c>
    </row>
    <row r="103" spans="1:5" ht="60" x14ac:dyDescent="0.25">
      <c r="A103" s="24" t="s">
        <v>357</v>
      </c>
      <c r="B103" s="20" t="s">
        <v>71</v>
      </c>
      <c r="C103" s="12"/>
      <c r="D103" s="13"/>
      <c r="E103" s="53">
        <f>E104+E106</f>
        <v>71520.3</v>
      </c>
    </row>
    <row r="104" spans="1:5" ht="75" x14ac:dyDescent="0.25">
      <c r="A104" s="10" t="s">
        <v>26</v>
      </c>
      <c r="B104" s="20" t="s">
        <v>71</v>
      </c>
      <c r="C104" s="12">
        <v>100</v>
      </c>
      <c r="D104" s="13"/>
      <c r="E104" s="53">
        <f>E105</f>
        <v>71118.3</v>
      </c>
    </row>
    <row r="105" spans="1:5" x14ac:dyDescent="0.25">
      <c r="A105" s="23" t="s">
        <v>69</v>
      </c>
      <c r="B105" s="20" t="s">
        <v>71</v>
      </c>
      <c r="C105" s="12" t="s">
        <v>27</v>
      </c>
      <c r="D105" s="13" t="s">
        <v>70</v>
      </c>
      <c r="E105" s="53">
        <f>SUM('[1]9'!G253)</f>
        <v>71118.3</v>
      </c>
    </row>
    <row r="106" spans="1:5" ht="30" x14ac:dyDescent="0.25">
      <c r="A106" s="10" t="s">
        <v>47</v>
      </c>
      <c r="B106" s="20" t="s">
        <v>71</v>
      </c>
      <c r="C106" s="21">
        <v>200</v>
      </c>
      <c r="D106" s="13"/>
      <c r="E106" s="53">
        <f>E107</f>
        <v>402</v>
      </c>
    </row>
    <row r="107" spans="1:5" x14ac:dyDescent="0.25">
      <c r="A107" s="23" t="s">
        <v>69</v>
      </c>
      <c r="B107" s="20" t="s">
        <v>71</v>
      </c>
      <c r="C107" s="12" t="s">
        <v>29</v>
      </c>
      <c r="D107" s="13" t="s">
        <v>70</v>
      </c>
      <c r="E107" s="53">
        <f>SUM('[1]9'!G257)</f>
        <v>402</v>
      </c>
    </row>
    <row r="108" spans="1:5" ht="30" x14ac:dyDescent="0.25">
      <c r="A108" s="23" t="s">
        <v>72</v>
      </c>
      <c r="B108" s="20" t="s">
        <v>73</v>
      </c>
      <c r="C108" s="12"/>
      <c r="D108" s="13"/>
      <c r="E108" s="53">
        <f>E109</f>
        <v>247409.7</v>
      </c>
    </row>
    <row r="109" spans="1:5" ht="45" x14ac:dyDescent="0.25">
      <c r="A109" s="14" t="s">
        <v>74</v>
      </c>
      <c r="B109" s="20" t="s">
        <v>75</v>
      </c>
      <c r="C109" s="21"/>
      <c r="D109" s="20"/>
      <c r="E109" s="53">
        <f>E111+E119+E124+E129+E132+E142+E152+E155+E159+E161+E171+E166+E137+E147+E113+E116</f>
        <v>247409.7</v>
      </c>
    </row>
    <row r="110" spans="1:5" ht="45" x14ac:dyDescent="0.25">
      <c r="A110" s="14" t="s">
        <v>358</v>
      </c>
      <c r="B110" s="13" t="s">
        <v>77</v>
      </c>
      <c r="C110" s="21"/>
      <c r="D110" s="20"/>
      <c r="E110" s="53">
        <f>E111</f>
        <v>21042.9</v>
      </c>
    </row>
    <row r="111" spans="1:5" ht="30" x14ac:dyDescent="0.25">
      <c r="A111" s="23" t="s">
        <v>76</v>
      </c>
      <c r="B111" s="13" t="s">
        <v>77</v>
      </c>
      <c r="C111" s="12">
        <v>600</v>
      </c>
      <c r="D111" s="13"/>
      <c r="E111" s="53">
        <f>E112</f>
        <v>21042.9</v>
      </c>
    </row>
    <row r="112" spans="1:5" x14ac:dyDescent="0.25">
      <c r="A112" s="10" t="s">
        <v>78</v>
      </c>
      <c r="B112" s="13" t="s">
        <v>77</v>
      </c>
      <c r="C112" s="12">
        <v>600</v>
      </c>
      <c r="D112" s="13" t="s">
        <v>79</v>
      </c>
      <c r="E112" s="53">
        <f>SUM('[1]9'!G265)</f>
        <v>21042.9</v>
      </c>
    </row>
    <row r="113" spans="1:5" ht="105" x14ac:dyDescent="0.25">
      <c r="A113" s="15" t="s">
        <v>406</v>
      </c>
      <c r="B113" s="58" t="s">
        <v>407</v>
      </c>
      <c r="C113" s="12"/>
      <c r="D113" s="13"/>
      <c r="E113" s="53">
        <f>SUM(E114)</f>
        <v>313</v>
      </c>
    </row>
    <row r="114" spans="1:5" ht="30" x14ac:dyDescent="0.25">
      <c r="A114" s="10" t="s">
        <v>47</v>
      </c>
      <c r="B114" s="58" t="s">
        <v>407</v>
      </c>
      <c r="C114" s="12">
        <v>600</v>
      </c>
      <c r="D114" s="13"/>
      <c r="E114" s="53">
        <f>SUM(E115)</f>
        <v>313</v>
      </c>
    </row>
    <row r="115" spans="1:5" x14ac:dyDescent="0.25">
      <c r="A115" s="10" t="s">
        <v>78</v>
      </c>
      <c r="B115" s="58" t="s">
        <v>407</v>
      </c>
      <c r="C115" s="12">
        <v>600</v>
      </c>
      <c r="D115" s="13" t="s">
        <v>79</v>
      </c>
      <c r="E115" s="53">
        <f>SUM('[1]9'!G320)</f>
        <v>313</v>
      </c>
    </row>
    <row r="116" spans="1:5" ht="105" x14ac:dyDescent="0.25">
      <c r="A116" s="15" t="s">
        <v>408</v>
      </c>
      <c r="B116" s="13"/>
      <c r="C116" s="12"/>
      <c r="D116" s="13"/>
      <c r="E116" s="53">
        <f>SUM(E117)</f>
        <v>16.7</v>
      </c>
    </row>
    <row r="117" spans="1:5" ht="30" x14ac:dyDescent="0.25">
      <c r="A117" s="10" t="s">
        <v>47</v>
      </c>
      <c r="B117" s="58" t="s">
        <v>407</v>
      </c>
      <c r="C117" s="12">
        <v>600</v>
      </c>
      <c r="D117" s="13"/>
      <c r="E117" s="53">
        <f>SUM(E118)</f>
        <v>16.7</v>
      </c>
    </row>
    <row r="118" spans="1:5" x14ac:dyDescent="0.25">
      <c r="A118" s="10" t="s">
        <v>78</v>
      </c>
      <c r="B118" s="58" t="s">
        <v>407</v>
      </c>
      <c r="C118" s="12">
        <v>600</v>
      </c>
      <c r="D118" s="13" t="s">
        <v>79</v>
      </c>
      <c r="E118" s="53">
        <f>SUM('[1]9'!G324)</f>
        <v>16.7</v>
      </c>
    </row>
    <row r="119" spans="1:5" ht="105" x14ac:dyDescent="0.25">
      <c r="A119" s="10" t="s">
        <v>80</v>
      </c>
      <c r="B119" s="13" t="s">
        <v>81</v>
      </c>
      <c r="C119" s="12"/>
      <c r="D119" s="13"/>
      <c r="E119" s="53">
        <f>SUM(E123)+E120</f>
        <v>2829.9</v>
      </c>
    </row>
    <row r="120" spans="1:5" ht="30" x14ac:dyDescent="0.25">
      <c r="A120" s="10" t="s">
        <v>47</v>
      </c>
      <c r="B120" s="13" t="s">
        <v>81</v>
      </c>
      <c r="C120" s="12">
        <v>200</v>
      </c>
      <c r="D120" s="13"/>
      <c r="E120" s="53">
        <f>SUM(E121)</f>
        <v>4.5</v>
      </c>
    </row>
    <row r="121" spans="1:5" x14ac:dyDescent="0.25">
      <c r="A121" s="10" t="s">
        <v>78</v>
      </c>
      <c r="B121" s="13" t="s">
        <v>81</v>
      </c>
      <c r="C121" s="12">
        <v>200</v>
      </c>
      <c r="D121" s="13" t="s">
        <v>79</v>
      </c>
      <c r="E121" s="53">
        <f>SUM('[1]9'!G286)</f>
        <v>4.5</v>
      </c>
    </row>
    <row r="122" spans="1:5" ht="30" x14ac:dyDescent="0.25">
      <c r="A122" s="23" t="s">
        <v>76</v>
      </c>
      <c r="B122" s="13" t="s">
        <v>81</v>
      </c>
      <c r="C122" s="12">
        <v>600</v>
      </c>
      <c r="D122" s="13"/>
      <c r="E122" s="53">
        <f>SUM(E123)</f>
        <v>2825.4</v>
      </c>
    </row>
    <row r="123" spans="1:5" x14ac:dyDescent="0.25">
      <c r="A123" s="10" t="s">
        <v>78</v>
      </c>
      <c r="B123" s="13" t="s">
        <v>81</v>
      </c>
      <c r="C123" s="12">
        <v>600</v>
      </c>
      <c r="D123" s="13" t="s">
        <v>79</v>
      </c>
      <c r="E123" s="53">
        <f>SUM('[1]9'!G289)</f>
        <v>2825.4</v>
      </c>
    </row>
    <row r="124" spans="1:5" ht="90" x14ac:dyDescent="0.25">
      <c r="A124" s="10" t="s">
        <v>313</v>
      </c>
      <c r="B124" s="13" t="s">
        <v>81</v>
      </c>
      <c r="C124" s="12"/>
      <c r="D124" s="13"/>
      <c r="E124" s="53">
        <f>SUM(E128)+E125</f>
        <v>149</v>
      </c>
    </row>
    <row r="125" spans="1:5" ht="30" x14ac:dyDescent="0.25">
      <c r="A125" s="10" t="s">
        <v>47</v>
      </c>
      <c r="B125" s="13" t="s">
        <v>81</v>
      </c>
      <c r="C125" s="12">
        <v>200</v>
      </c>
      <c r="D125" s="13"/>
      <c r="E125" s="53">
        <f>SUM(E126)</f>
        <v>0.2</v>
      </c>
    </row>
    <row r="126" spans="1:5" x14ac:dyDescent="0.25">
      <c r="A126" s="10" t="s">
        <v>78</v>
      </c>
      <c r="B126" s="13" t="s">
        <v>81</v>
      </c>
      <c r="C126" s="12">
        <v>200</v>
      </c>
      <c r="D126" s="13" t="s">
        <v>79</v>
      </c>
      <c r="E126" s="53">
        <f>SUM('[1]9'!G293)</f>
        <v>0.2</v>
      </c>
    </row>
    <row r="127" spans="1:5" ht="30" x14ac:dyDescent="0.25">
      <c r="A127" s="23" t="s">
        <v>76</v>
      </c>
      <c r="B127" s="13" t="s">
        <v>81</v>
      </c>
      <c r="C127" s="12">
        <v>600</v>
      </c>
      <c r="D127" s="13"/>
      <c r="E127" s="53">
        <f>SUM(E128)</f>
        <v>148.80000000000001</v>
      </c>
    </row>
    <row r="128" spans="1:5" x14ac:dyDescent="0.25">
      <c r="A128" s="10" t="s">
        <v>78</v>
      </c>
      <c r="B128" s="13" t="s">
        <v>81</v>
      </c>
      <c r="C128" s="12">
        <v>600</v>
      </c>
      <c r="D128" s="13" t="s">
        <v>79</v>
      </c>
      <c r="E128" s="53">
        <f>SUM('[1]9'!G296)</f>
        <v>148.80000000000001</v>
      </c>
    </row>
    <row r="129" spans="1:5" ht="45" x14ac:dyDescent="0.25">
      <c r="A129" s="10" t="s">
        <v>82</v>
      </c>
      <c r="B129" s="13" t="s">
        <v>83</v>
      </c>
      <c r="C129" s="12"/>
      <c r="D129" s="13"/>
      <c r="E129" s="53">
        <f>SUM(E131)</f>
        <v>229</v>
      </c>
    </row>
    <row r="130" spans="1:5" ht="30" x14ac:dyDescent="0.25">
      <c r="A130" s="23" t="s">
        <v>76</v>
      </c>
      <c r="B130" s="13" t="s">
        <v>83</v>
      </c>
      <c r="C130" s="12">
        <v>600</v>
      </c>
      <c r="D130" s="13"/>
      <c r="E130" s="53">
        <f>SUM(E131)</f>
        <v>229</v>
      </c>
    </row>
    <row r="131" spans="1:5" x14ac:dyDescent="0.25">
      <c r="A131" s="10" t="s">
        <v>78</v>
      </c>
      <c r="B131" s="13" t="s">
        <v>83</v>
      </c>
      <c r="C131" s="12">
        <v>600</v>
      </c>
      <c r="D131" s="13" t="s">
        <v>79</v>
      </c>
      <c r="E131" s="53">
        <f>SUM('[1]9'!G300)</f>
        <v>229</v>
      </c>
    </row>
    <row r="132" spans="1:5" ht="60" x14ac:dyDescent="0.25">
      <c r="A132" s="15" t="s">
        <v>245</v>
      </c>
      <c r="B132" s="48" t="s">
        <v>246</v>
      </c>
      <c r="C132" s="12"/>
      <c r="D132" s="13"/>
      <c r="E132" s="53">
        <f>E136+E133</f>
        <v>8064.3</v>
      </c>
    </row>
    <row r="133" spans="1:5" ht="30" x14ac:dyDescent="0.25">
      <c r="A133" s="10" t="s">
        <v>47</v>
      </c>
      <c r="B133" s="48" t="s">
        <v>246</v>
      </c>
      <c r="C133" s="12">
        <v>200</v>
      </c>
      <c r="D133" s="13"/>
      <c r="E133" s="53">
        <f>SUM(E134)</f>
        <v>63.6</v>
      </c>
    </row>
    <row r="134" spans="1:5" x14ac:dyDescent="0.25">
      <c r="A134" s="10" t="s">
        <v>78</v>
      </c>
      <c r="B134" s="48" t="s">
        <v>246</v>
      </c>
      <c r="C134" s="12">
        <v>200</v>
      </c>
      <c r="D134" s="13" t="s">
        <v>79</v>
      </c>
      <c r="E134" s="53">
        <f>SUM('[1]9'!G304)</f>
        <v>63.6</v>
      </c>
    </row>
    <row r="135" spans="1:5" ht="30" x14ac:dyDescent="0.25">
      <c r="A135" s="23" t="s">
        <v>76</v>
      </c>
      <c r="B135" s="48" t="s">
        <v>246</v>
      </c>
      <c r="C135" s="12">
        <v>600</v>
      </c>
      <c r="D135" s="13"/>
      <c r="E135" s="53">
        <f>SUM(E136)</f>
        <v>8000.7</v>
      </c>
    </row>
    <row r="136" spans="1:5" x14ac:dyDescent="0.25">
      <c r="A136" s="10" t="s">
        <v>78</v>
      </c>
      <c r="B136" s="48" t="s">
        <v>246</v>
      </c>
      <c r="C136" s="12">
        <v>600</v>
      </c>
      <c r="D136" s="13" t="s">
        <v>79</v>
      </c>
      <c r="E136" s="53">
        <f>SUM('[1]9'!G307)</f>
        <v>8000.7</v>
      </c>
    </row>
    <row r="137" spans="1:5" ht="60" x14ac:dyDescent="0.25">
      <c r="A137" s="15" t="s">
        <v>343</v>
      </c>
      <c r="B137" s="48" t="s">
        <v>246</v>
      </c>
      <c r="C137" s="12"/>
      <c r="D137" s="13"/>
      <c r="E137" s="53">
        <f>SUM(E138+E140)</f>
        <v>81.5</v>
      </c>
    </row>
    <row r="138" spans="1:5" ht="30" x14ac:dyDescent="0.25">
      <c r="A138" s="10" t="s">
        <v>47</v>
      </c>
      <c r="B138" s="48" t="s">
        <v>246</v>
      </c>
      <c r="C138" s="12">
        <v>200</v>
      </c>
      <c r="D138" s="13"/>
      <c r="E138" s="53">
        <f>SUM(E139)</f>
        <v>3.4</v>
      </c>
    </row>
    <row r="139" spans="1:5" x14ac:dyDescent="0.25">
      <c r="A139" s="10" t="s">
        <v>78</v>
      </c>
      <c r="B139" s="48" t="s">
        <v>246</v>
      </c>
      <c r="C139" s="12">
        <v>200</v>
      </c>
      <c r="D139" s="13" t="s">
        <v>79</v>
      </c>
      <c r="E139" s="53">
        <f>SUM('[1]9'!G311)</f>
        <v>3.4</v>
      </c>
    </row>
    <row r="140" spans="1:5" ht="30" x14ac:dyDescent="0.25">
      <c r="A140" s="23" t="s">
        <v>76</v>
      </c>
      <c r="B140" s="48" t="s">
        <v>246</v>
      </c>
      <c r="C140" s="12">
        <v>600</v>
      </c>
      <c r="D140" s="13"/>
      <c r="E140" s="53">
        <f>SUM(E141)</f>
        <v>78.099999999999994</v>
      </c>
    </row>
    <row r="141" spans="1:5" x14ac:dyDescent="0.25">
      <c r="A141" s="10" t="s">
        <v>78</v>
      </c>
      <c r="B141" s="48" t="s">
        <v>246</v>
      </c>
      <c r="C141" s="12">
        <v>600</v>
      </c>
      <c r="D141" s="13" t="s">
        <v>79</v>
      </c>
      <c r="E141" s="53">
        <f>SUM('[1]9'!G314)</f>
        <v>78.099999999999994</v>
      </c>
    </row>
    <row r="142" spans="1:5" ht="60" x14ac:dyDescent="0.25">
      <c r="A142" s="10" t="s">
        <v>314</v>
      </c>
      <c r="B142" s="13" t="s">
        <v>84</v>
      </c>
      <c r="C142" s="12"/>
      <c r="D142" s="13"/>
      <c r="E142" s="53">
        <f>SUM(E146)+E143</f>
        <v>1069.5</v>
      </c>
    </row>
    <row r="143" spans="1:5" ht="30" x14ac:dyDescent="0.25">
      <c r="A143" s="10" t="s">
        <v>47</v>
      </c>
      <c r="B143" s="13" t="s">
        <v>84</v>
      </c>
      <c r="C143" s="12">
        <v>200</v>
      </c>
      <c r="D143" s="13"/>
      <c r="E143" s="53">
        <f>SUM(E144)</f>
        <v>22.3</v>
      </c>
    </row>
    <row r="144" spans="1:5" x14ac:dyDescent="0.25">
      <c r="A144" s="10" t="s">
        <v>78</v>
      </c>
      <c r="B144" s="13" t="s">
        <v>84</v>
      </c>
      <c r="C144" s="12">
        <v>200</v>
      </c>
      <c r="D144" s="13" t="s">
        <v>79</v>
      </c>
      <c r="E144" s="53">
        <f>SUM('[1]9'!G326)</f>
        <v>22.3</v>
      </c>
    </row>
    <row r="145" spans="1:5" ht="30" x14ac:dyDescent="0.25">
      <c r="A145" s="23" t="s">
        <v>76</v>
      </c>
      <c r="B145" s="13" t="s">
        <v>84</v>
      </c>
      <c r="C145" s="12">
        <v>600</v>
      </c>
      <c r="D145" s="13"/>
      <c r="E145" s="53">
        <f>SUM(E146)</f>
        <v>1047.2</v>
      </c>
    </row>
    <row r="146" spans="1:5" x14ac:dyDescent="0.25">
      <c r="A146" s="10" t="s">
        <v>78</v>
      </c>
      <c r="B146" s="13" t="s">
        <v>84</v>
      </c>
      <c r="C146" s="12">
        <v>600</v>
      </c>
      <c r="D146" s="13" t="s">
        <v>79</v>
      </c>
      <c r="E146" s="53">
        <f>SUM('[1]9'!G329)</f>
        <v>1047.2</v>
      </c>
    </row>
    <row r="147" spans="1:5" ht="60" x14ac:dyDescent="0.25">
      <c r="A147" s="10" t="s">
        <v>344</v>
      </c>
      <c r="B147" s="13" t="s">
        <v>84</v>
      </c>
      <c r="C147" s="12"/>
      <c r="D147" s="13"/>
      <c r="E147" s="53">
        <f>SUM(E151)+E148</f>
        <v>56.300000000000004</v>
      </c>
    </row>
    <row r="148" spans="1:5" ht="30" x14ac:dyDescent="0.25">
      <c r="A148" s="10" t="s">
        <v>47</v>
      </c>
      <c r="B148" s="13" t="s">
        <v>84</v>
      </c>
      <c r="C148" s="12">
        <v>200</v>
      </c>
      <c r="D148" s="13"/>
      <c r="E148" s="53">
        <f>SUM(E149)</f>
        <v>1.2</v>
      </c>
    </row>
    <row r="149" spans="1:5" x14ac:dyDescent="0.25">
      <c r="A149" s="10" t="s">
        <v>78</v>
      </c>
      <c r="B149" s="13" t="s">
        <v>84</v>
      </c>
      <c r="C149" s="12">
        <v>200</v>
      </c>
      <c r="D149" s="13" t="s">
        <v>79</v>
      </c>
      <c r="E149" s="53">
        <f>SUM('[1]9'!G333)</f>
        <v>1.2</v>
      </c>
    </row>
    <row r="150" spans="1:5" ht="30" x14ac:dyDescent="0.25">
      <c r="A150" s="23" t="s">
        <v>76</v>
      </c>
      <c r="B150" s="13" t="s">
        <v>84</v>
      </c>
      <c r="C150" s="12">
        <v>600</v>
      </c>
      <c r="D150" s="13"/>
      <c r="E150" s="53">
        <f>SUM(E151)</f>
        <v>55.1</v>
      </c>
    </row>
    <row r="151" spans="1:5" x14ac:dyDescent="0.25">
      <c r="A151" s="10" t="s">
        <v>78</v>
      </c>
      <c r="B151" s="13" t="s">
        <v>84</v>
      </c>
      <c r="C151" s="12">
        <v>600</v>
      </c>
      <c r="D151" s="13" t="s">
        <v>79</v>
      </c>
      <c r="E151" s="53">
        <f>SUM('[1]9'!G336)</f>
        <v>55.1</v>
      </c>
    </row>
    <row r="152" spans="1:5" ht="75" x14ac:dyDescent="0.25">
      <c r="A152" s="25" t="s">
        <v>85</v>
      </c>
      <c r="B152" s="49" t="s">
        <v>86</v>
      </c>
      <c r="C152" s="12"/>
      <c r="D152" s="13"/>
      <c r="E152" s="53">
        <f>SUM(E153)</f>
        <v>833.3</v>
      </c>
    </row>
    <row r="153" spans="1:5" ht="30" x14ac:dyDescent="0.25">
      <c r="A153" s="23" t="s">
        <v>87</v>
      </c>
      <c r="B153" s="49" t="s">
        <v>86</v>
      </c>
      <c r="C153" s="12">
        <v>600</v>
      </c>
      <c r="D153" s="13"/>
      <c r="E153" s="53">
        <f>SUM(E154)</f>
        <v>833.3</v>
      </c>
    </row>
    <row r="154" spans="1:5" x14ac:dyDescent="0.25">
      <c r="A154" s="10" t="s">
        <v>78</v>
      </c>
      <c r="B154" s="49" t="s">
        <v>86</v>
      </c>
      <c r="C154" s="12">
        <v>600</v>
      </c>
      <c r="D154" s="13" t="s">
        <v>79</v>
      </c>
      <c r="E154" s="53">
        <f>SUM('[1]9'!G340)</f>
        <v>833.3</v>
      </c>
    </row>
    <row r="155" spans="1:5" ht="75" x14ac:dyDescent="0.25">
      <c r="A155" s="25" t="s">
        <v>88</v>
      </c>
      <c r="B155" s="49" t="s">
        <v>86</v>
      </c>
      <c r="C155" s="12"/>
      <c r="D155" s="13"/>
      <c r="E155" s="53">
        <f>SUM(E156)</f>
        <v>43.9</v>
      </c>
    </row>
    <row r="156" spans="1:5" ht="30" x14ac:dyDescent="0.25">
      <c r="A156" s="23" t="s">
        <v>87</v>
      </c>
      <c r="B156" s="49" t="s">
        <v>86</v>
      </c>
      <c r="C156" s="12">
        <v>600</v>
      </c>
      <c r="D156" s="13"/>
      <c r="E156" s="53">
        <f>SUM(E157)</f>
        <v>43.9</v>
      </c>
    </row>
    <row r="157" spans="1:5" x14ac:dyDescent="0.25">
      <c r="A157" s="10" t="s">
        <v>78</v>
      </c>
      <c r="B157" s="49" t="s">
        <v>86</v>
      </c>
      <c r="C157" s="12">
        <v>600</v>
      </c>
      <c r="D157" s="13" t="s">
        <v>79</v>
      </c>
      <c r="E157" s="53">
        <f>SUM('[1]9'!G344)</f>
        <v>43.9</v>
      </c>
    </row>
    <row r="158" spans="1:5" ht="45" x14ac:dyDescent="0.25">
      <c r="A158" s="10" t="s">
        <v>358</v>
      </c>
      <c r="B158" s="49">
        <v>4320142199</v>
      </c>
      <c r="C158" s="12"/>
      <c r="D158" s="13"/>
      <c r="E158" s="53">
        <f>E159</f>
        <v>163.9</v>
      </c>
    </row>
    <row r="159" spans="1:5" ht="30" x14ac:dyDescent="0.25">
      <c r="A159" s="23" t="s">
        <v>87</v>
      </c>
      <c r="B159" s="13" t="s">
        <v>77</v>
      </c>
      <c r="C159" s="12">
        <v>600</v>
      </c>
      <c r="D159" s="13"/>
      <c r="E159" s="53">
        <f>E160</f>
        <v>163.9</v>
      </c>
    </row>
    <row r="160" spans="1:5" ht="30" x14ac:dyDescent="0.25">
      <c r="A160" s="10" t="s">
        <v>16</v>
      </c>
      <c r="B160" s="13" t="s">
        <v>77</v>
      </c>
      <c r="C160" s="12">
        <v>600</v>
      </c>
      <c r="D160" s="13" t="s">
        <v>17</v>
      </c>
      <c r="E160" s="53">
        <f>SUM('[1]9'!G409)</f>
        <v>163.9</v>
      </c>
    </row>
    <row r="161" spans="1:5" ht="105" x14ac:dyDescent="0.25">
      <c r="A161" s="26" t="s">
        <v>359</v>
      </c>
      <c r="B161" s="20" t="s">
        <v>89</v>
      </c>
      <c r="C161" s="12"/>
      <c r="D161" s="13"/>
      <c r="E161" s="53">
        <f>E164+E162</f>
        <v>194369.7</v>
      </c>
    </row>
    <row r="162" spans="1:5" ht="75" x14ac:dyDescent="0.25">
      <c r="A162" s="15" t="s">
        <v>26</v>
      </c>
      <c r="B162" s="20" t="s">
        <v>89</v>
      </c>
      <c r="C162" s="12">
        <v>100</v>
      </c>
      <c r="D162" s="13"/>
      <c r="E162" s="53">
        <f>SUM(E163)</f>
        <v>768</v>
      </c>
    </row>
    <row r="163" spans="1:5" x14ac:dyDescent="0.25">
      <c r="A163" s="10" t="s">
        <v>78</v>
      </c>
      <c r="B163" s="20" t="s">
        <v>89</v>
      </c>
      <c r="C163" s="12">
        <v>100</v>
      </c>
      <c r="D163" s="13" t="s">
        <v>79</v>
      </c>
      <c r="E163" s="53">
        <f>SUM('[1]9'!G278)</f>
        <v>768</v>
      </c>
    </row>
    <row r="164" spans="1:5" ht="30" x14ac:dyDescent="0.25">
      <c r="A164" s="23" t="s">
        <v>76</v>
      </c>
      <c r="B164" s="13" t="s">
        <v>89</v>
      </c>
      <c r="C164" s="12">
        <v>600</v>
      </c>
      <c r="D164" s="13"/>
      <c r="E164" s="53">
        <f>E165</f>
        <v>193601.7</v>
      </c>
    </row>
    <row r="165" spans="1:5" x14ac:dyDescent="0.25">
      <c r="A165" s="10" t="s">
        <v>78</v>
      </c>
      <c r="B165" s="13" t="s">
        <v>89</v>
      </c>
      <c r="C165" s="12">
        <v>600</v>
      </c>
      <c r="D165" s="13" t="s">
        <v>79</v>
      </c>
      <c r="E165" s="53">
        <f>SUM('[1]9'!G282)</f>
        <v>193601.7</v>
      </c>
    </row>
    <row r="166" spans="1:5" ht="60" x14ac:dyDescent="0.25">
      <c r="A166" s="15" t="s">
        <v>262</v>
      </c>
      <c r="B166" s="19" t="s">
        <v>263</v>
      </c>
      <c r="C166" s="12"/>
      <c r="D166" s="13"/>
      <c r="E166" s="53">
        <f>SUM(E169)+E167</f>
        <v>13358.5</v>
      </c>
    </row>
    <row r="167" spans="1:5" ht="75" x14ac:dyDescent="0.25">
      <c r="A167" s="15" t="s">
        <v>26</v>
      </c>
      <c r="B167" s="19" t="s">
        <v>263</v>
      </c>
      <c r="C167" s="12">
        <v>100</v>
      </c>
      <c r="D167" s="13"/>
      <c r="E167" s="53">
        <f>SUM(E168)</f>
        <v>97.7</v>
      </c>
    </row>
    <row r="168" spans="1:5" x14ac:dyDescent="0.25">
      <c r="A168" s="10" t="s">
        <v>78</v>
      </c>
      <c r="B168" s="19" t="s">
        <v>263</v>
      </c>
      <c r="C168" s="12">
        <v>100</v>
      </c>
      <c r="D168" s="13" t="s">
        <v>79</v>
      </c>
      <c r="E168" s="53">
        <f>SUM('[1]9'!G269)</f>
        <v>97.7</v>
      </c>
    </row>
    <row r="169" spans="1:5" ht="30" x14ac:dyDescent="0.25">
      <c r="A169" s="23" t="s">
        <v>87</v>
      </c>
      <c r="B169" s="19" t="s">
        <v>263</v>
      </c>
      <c r="C169" s="12">
        <v>600</v>
      </c>
      <c r="D169" s="13"/>
      <c r="E169" s="53">
        <f>SUM(E170)</f>
        <v>13260.8</v>
      </c>
    </row>
    <row r="170" spans="1:5" x14ac:dyDescent="0.25">
      <c r="A170" s="10" t="s">
        <v>78</v>
      </c>
      <c r="B170" s="19" t="s">
        <v>263</v>
      </c>
      <c r="C170" s="12">
        <v>600</v>
      </c>
      <c r="D170" s="13" t="s">
        <v>79</v>
      </c>
      <c r="E170" s="53">
        <f>SUM('[1]9'!G273)</f>
        <v>13260.8</v>
      </c>
    </row>
    <row r="171" spans="1:5" ht="60" x14ac:dyDescent="0.25">
      <c r="A171" s="23" t="s">
        <v>90</v>
      </c>
      <c r="B171" s="30">
        <v>4320173050</v>
      </c>
      <c r="C171" s="12"/>
      <c r="D171" s="13"/>
      <c r="E171" s="53">
        <f>E172</f>
        <v>4788.3</v>
      </c>
    </row>
    <row r="172" spans="1:5" ht="45" x14ac:dyDescent="0.25">
      <c r="A172" s="23" t="s">
        <v>91</v>
      </c>
      <c r="B172" s="30">
        <v>4320173050</v>
      </c>
      <c r="C172" s="12">
        <v>600</v>
      </c>
      <c r="D172" s="13"/>
      <c r="E172" s="53">
        <f>E173</f>
        <v>4788.3</v>
      </c>
    </row>
    <row r="173" spans="1:5" x14ac:dyDescent="0.25">
      <c r="A173" s="10" t="s">
        <v>92</v>
      </c>
      <c r="B173" s="30">
        <v>4320173050</v>
      </c>
      <c r="C173" s="12">
        <v>600</v>
      </c>
      <c r="D173" s="13" t="s">
        <v>93</v>
      </c>
      <c r="E173" s="53">
        <f>SUM('[1]9'!G559)</f>
        <v>4788.3</v>
      </c>
    </row>
    <row r="174" spans="1:5" ht="30" x14ac:dyDescent="0.25">
      <c r="A174" s="23" t="s">
        <v>94</v>
      </c>
      <c r="B174" s="20" t="s">
        <v>95</v>
      </c>
      <c r="C174" s="20"/>
      <c r="D174" s="13"/>
      <c r="E174" s="53">
        <f>E175</f>
        <v>10676.2</v>
      </c>
    </row>
    <row r="175" spans="1:5" ht="30" x14ac:dyDescent="0.25">
      <c r="A175" s="14" t="s">
        <v>315</v>
      </c>
      <c r="B175" s="20" t="s">
        <v>96</v>
      </c>
      <c r="C175" s="20"/>
      <c r="D175" s="13"/>
      <c r="E175" s="53">
        <f>E176+E179+E182+E186</f>
        <v>10676.2</v>
      </c>
    </row>
    <row r="176" spans="1:5" x14ac:dyDescent="0.25">
      <c r="A176" s="14" t="s">
        <v>349</v>
      </c>
      <c r="B176" s="19" t="s">
        <v>97</v>
      </c>
      <c r="C176" s="20"/>
      <c r="D176" s="13"/>
      <c r="E176" s="53">
        <f>E177</f>
        <v>7648.8</v>
      </c>
    </row>
    <row r="177" spans="1:5" ht="30" x14ac:dyDescent="0.25">
      <c r="A177" s="23" t="s">
        <v>76</v>
      </c>
      <c r="B177" s="19" t="s">
        <v>97</v>
      </c>
      <c r="C177" s="12">
        <v>600</v>
      </c>
      <c r="D177" s="13"/>
      <c r="E177" s="53">
        <f>E178</f>
        <v>7648.8</v>
      </c>
    </row>
    <row r="178" spans="1:5" x14ac:dyDescent="0.25">
      <c r="A178" s="10" t="s">
        <v>41</v>
      </c>
      <c r="B178" s="19" t="s">
        <v>97</v>
      </c>
      <c r="C178" s="12">
        <v>600</v>
      </c>
      <c r="D178" s="13" t="s">
        <v>42</v>
      </c>
      <c r="E178" s="53">
        <f>SUM('[1]9'!G382)</f>
        <v>7648.8</v>
      </c>
    </row>
    <row r="179" spans="1:5" ht="45" x14ac:dyDescent="0.25">
      <c r="A179" s="14" t="s">
        <v>360</v>
      </c>
      <c r="B179" s="45">
        <v>4330142400</v>
      </c>
      <c r="C179" s="36"/>
      <c r="D179" s="13"/>
      <c r="E179" s="53">
        <f>E180</f>
        <v>2911.4</v>
      </c>
    </row>
    <row r="180" spans="1:5" ht="30" x14ac:dyDescent="0.25">
      <c r="A180" s="23" t="s">
        <v>76</v>
      </c>
      <c r="B180" s="45">
        <v>4330142400</v>
      </c>
      <c r="C180" s="36" t="s">
        <v>108</v>
      </c>
      <c r="D180" s="13"/>
      <c r="E180" s="53">
        <f>E181</f>
        <v>2911.4</v>
      </c>
    </row>
    <row r="181" spans="1:5" x14ac:dyDescent="0.25">
      <c r="A181" s="10" t="s">
        <v>41</v>
      </c>
      <c r="B181" s="45">
        <v>4330142400</v>
      </c>
      <c r="C181" s="12">
        <v>600</v>
      </c>
      <c r="D181" s="13" t="s">
        <v>42</v>
      </c>
      <c r="E181" s="53">
        <f>SUM('[1]9'!G386)</f>
        <v>2911.4</v>
      </c>
    </row>
    <row r="182" spans="1:5" ht="30" x14ac:dyDescent="0.25">
      <c r="A182" s="10" t="s">
        <v>98</v>
      </c>
      <c r="B182" s="19" t="s">
        <v>99</v>
      </c>
      <c r="C182" s="12"/>
      <c r="D182" s="13"/>
      <c r="E182" s="53">
        <f>E183</f>
        <v>100</v>
      </c>
    </row>
    <row r="183" spans="1:5" ht="30" x14ac:dyDescent="0.25">
      <c r="A183" s="23" t="s">
        <v>76</v>
      </c>
      <c r="B183" s="19" t="s">
        <v>99</v>
      </c>
      <c r="C183" s="12">
        <v>600</v>
      </c>
      <c r="D183" s="13"/>
      <c r="E183" s="53">
        <f>E184</f>
        <v>100</v>
      </c>
    </row>
    <row r="184" spans="1:5" x14ac:dyDescent="0.25">
      <c r="A184" s="10" t="s">
        <v>41</v>
      </c>
      <c r="B184" s="19" t="s">
        <v>99</v>
      </c>
      <c r="C184" s="12">
        <v>600</v>
      </c>
      <c r="D184" s="13" t="s">
        <v>42</v>
      </c>
      <c r="E184" s="53">
        <f>SUM('[1]9'!G390)</f>
        <v>100</v>
      </c>
    </row>
    <row r="185" spans="1:5" x14ac:dyDescent="0.25">
      <c r="A185" s="10" t="s">
        <v>349</v>
      </c>
      <c r="B185" s="19" t="s">
        <v>97</v>
      </c>
      <c r="C185" s="12"/>
      <c r="D185" s="13"/>
      <c r="E185" s="53">
        <f>E186</f>
        <v>16</v>
      </c>
    </row>
    <row r="186" spans="1:5" ht="30" x14ac:dyDescent="0.25">
      <c r="A186" s="23" t="s">
        <v>87</v>
      </c>
      <c r="B186" s="19" t="s">
        <v>97</v>
      </c>
      <c r="C186" s="12">
        <v>600</v>
      </c>
      <c r="D186" s="13"/>
      <c r="E186" s="53">
        <f>E187</f>
        <v>16</v>
      </c>
    </row>
    <row r="187" spans="1:5" ht="30" x14ac:dyDescent="0.25">
      <c r="A187" s="10" t="s">
        <v>16</v>
      </c>
      <c r="B187" s="19" t="s">
        <v>97</v>
      </c>
      <c r="C187" s="12">
        <v>600</v>
      </c>
      <c r="D187" s="13" t="s">
        <v>17</v>
      </c>
      <c r="E187" s="53">
        <f>SUM('[1]9'!G415)</f>
        <v>16</v>
      </c>
    </row>
    <row r="188" spans="1:5" ht="45" x14ac:dyDescent="0.25">
      <c r="A188" s="23" t="s">
        <v>100</v>
      </c>
      <c r="B188" s="20" t="s">
        <v>415</v>
      </c>
      <c r="C188" s="12"/>
      <c r="D188" s="13"/>
      <c r="E188" s="53">
        <f>E189</f>
        <v>662.8</v>
      </c>
    </row>
    <row r="189" spans="1:5" ht="30" x14ac:dyDescent="0.25">
      <c r="A189" s="14" t="s">
        <v>316</v>
      </c>
      <c r="B189" s="20" t="s">
        <v>101</v>
      </c>
      <c r="C189" s="12"/>
      <c r="D189" s="13"/>
      <c r="E189" s="53">
        <f>E190+E193+E196+E199</f>
        <v>662.8</v>
      </c>
    </row>
    <row r="190" spans="1:5" ht="120" x14ac:dyDescent="0.25">
      <c r="A190" s="27" t="s">
        <v>102</v>
      </c>
      <c r="B190" s="20" t="s">
        <v>103</v>
      </c>
      <c r="C190" s="20"/>
      <c r="D190" s="20"/>
      <c r="E190" s="53">
        <f>E191</f>
        <v>379.8</v>
      </c>
    </row>
    <row r="191" spans="1:5" ht="30" x14ac:dyDescent="0.25">
      <c r="A191" s="17" t="s">
        <v>15</v>
      </c>
      <c r="B191" s="20" t="s">
        <v>103</v>
      </c>
      <c r="C191" s="12">
        <v>600</v>
      </c>
      <c r="D191" s="13"/>
      <c r="E191" s="53">
        <f>E192</f>
        <v>379.8</v>
      </c>
    </row>
    <row r="192" spans="1:5" x14ac:dyDescent="0.25">
      <c r="A192" s="23" t="s">
        <v>104</v>
      </c>
      <c r="B192" s="20" t="s">
        <v>103</v>
      </c>
      <c r="C192" s="12">
        <v>600</v>
      </c>
      <c r="D192" s="13" t="s">
        <v>105</v>
      </c>
      <c r="E192" s="53">
        <f>SUM('[1]9'!G438)</f>
        <v>379.8</v>
      </c>
    </row>
    <row r="193" spans="1:5" ht="120" x14ac:dyDescent="0.25">
      <c r="A193" s="27" t="s">
        <v>106</v>
      </c>
      <c r="B193" s="20" t="s">
        <v>103</v>
      </c>
      <c r="C193" s="12"/>
      <c r="D193" s="13"/>
      <c r="E193" s="53">
        <f>E194</f>
        <v>28.8</v>
      </c>
    </row>
    <row r="194" spans="1:5" ht="45" x14ac:dyDescent="0.25">
      <c r="A194" s="23" t="s">
        <v>107</v>
      </c>
      <c r="B194" s="20" t="s">
        <v>103</v>
      </c>
      <c r="C194" s="20" t="s">
        <v>108</v>
      </c>
      <c r="D194" s="20"/>
      <c r="E194" s="53">
        <f>E195</f>
        <v>28.8</v>
      </c>
    </row>
    <row r="195" spans="1:5" x14ac:dyDescent="0.25">
      <c r="A195" s="23" t="s">
        <v>104</v>
      </c>
      <c r="B195" s="20" t="s">
        <v>103</v>
      </c>
      <c r="C195" s="12">
        <v>600</v>
      </c>
      <c r="D195" s="13" t="s">
        <v>105</v>
      </c>
      <c r="E195" s="53">
        <f>SUM('[1]9'!G442)</f>
        <v>28.8</v>
      </c>
    </row>
    <row r="196" spans="1:5" ht="30" x14ac:dyDescent="0.25">
      <c r="A196" s="14" t="s">
        <v>361</v>
      </c>
      <c r="B196" s="30">
        <v>4340143610</v>
      </c>
      <c r="C196" s="12"/>
      <c r="D196" s="13"/>
      <c r="E196" s="53">
        <f>E197</f>
        <v>20.2</v>
      </c>
    </row>
    <row r="197" spans="1:5" ht="45" x14ac:dyDescent="0.25">
      <c r="A197" s="23" t="s">
        <v>107</v>
      </c>
      <c r="B197" s="30">
        <v>4340143610</v>
      </c>
      <c r="C197" s="12">
        <v>600</v>
      </c>
      <c r="D197" s="13"/>
      <c r="E197" s="53">
        <f>E198</f>
        <v>20.2</v>
      </c>
    </row>
    <row r="198" spans="1:5" x14ac:dyDescent="0.25">
      <c r="A198" s="23" t="s">
        <v>104</v>
      </c>
      <c r="B198" s="30">
        <v>4340143610</v>
      </c>
      <c r="C198" s="12">
        <v>600</v>
      </c>
      <c r="D198" s="13" t="s">
        <v>105</v>
      </c>
      <c r="E198" s="53">
        <f>SUM('[1]9'!G446)</f>
        <v>20.2</v>
      </c>
    </row>
    <row r="199" spans="1:5" ht="30" x14ac:dyDescent="0.25">
      <c r="A199" s="15" t="s">
        <v>362</v>
      </c>
      <c r="B199" s="30">
        <v>4340143611</v>
      </c>
      <c r="C199" s="12"/>
      <c r="D199" s="13"/>
      <c r="E199" s="53">
        <f>SUM(E200)</f>
        <v>234</v>
      </c>
    </row>
    <row r="200" spans="1:5" ht="30" x14ac:dyDescent="0.25">
      <c r="A200" s="17" t="s">
        <v>15</v>
      </c>
      <c r="B200" s="30">
        <v>4340143611</v>
      </c>
      <c r="C200" s="12">
        <v>600</v>
      </c>
      <c r="D200" s="13"/>
      <c r="E200" s="53">
        <f>SUM(E201)</f>
        <v>234</v>
      </c>
    </row>
    <row r="201" spans="1:5" x14ac:dyDescent="0.25">
      <c r="A201" s="23" t="s">
        <v>104</v>
      </c>
      <c r="B201" s="30">
        <v>4340143611</v>
      </c>
      <c r="C201" s="12">
        <v>600</v>
      </c>
      <c r="D201" s="13" t="s">
        <v>105</v>
      </c>
      <c r="E201" s="53">
        <f>SUM('[1]9'!G450)</f>
        <v>234</v>
      </c>
    </row>
    <row r="202" spans="1:5" ht="45" x14ac:dyDescent="0.25">
      <c r="A202" s="23" t="s">
        <v>109</v>
      </c>
      <c r="B202" s="20" t="s">
        <v>317</v>
      </c>
      <c r="C202" s="12"/>
      <c r="D202" s="13"/>
      <c r="E202" s="53">
        <f>E204+E213+E216</f>
        <v>6012.2</v>
      </c>
    </row>
    <row r="203" spans="1:5" ht="60" x14ac:dyDescent="0.25">
      <c r="A203" s="23" t="s">
        <v>363</v>
      </c>
      <c r="B203" s="20" t="s">
        <v>364</v>
      </c>
      <c r="C203" s="12"/>
      <c r="D203" s="13"/>
      <c r="E203" s="53">
        <f>E204+E213+E216</f>
        <v>6012.2</v>
      </c>
    </row>
    <row r="204" spans="1:5" ht="30" x14ac:dyDescent="0.25">
      <c r="A204" s="14" t="s">
        <v>365</v>
      </c>
      <c r="B204" s="20" t="s">
        <v>110</v>
      </c>
      <c r="C204" s="12"/>
      <c r="D204" s="13"/>
      <c r="E204" s="53">
        <f>E205+E207+E209+E211</f>
        <v>3361</v>
      </c>
    </row>
    <row r="205" spans="1:5" ht="75" x14ac:dyDescent="0.25">
      <c r="A205" s="15" t="s">
        <v>26</v>
      </c>
      <c r="B205" s="19" t="s">
        <v>110</v>
      </c>
      <c r="C205" s="12">
        <v>100</v>
      </c>
      <c r="D205" s="13"/>
      <c r="E205" s="53">
        <f>E206</f>
        <v>2676</v>
      </c>
    </row>
    <row r="206" spans="1:5" x14ac:dyDescent="0.25">
      <c r="A206" s="10" t="s">
        <v>111</v>
      </c>
      <c r="B206" s="19" t="s">
        <v>110</v>
      </c>
      <c r="C206" s="12">
        <v>100</v>
      </c>
      <c r="D206" s="13" t="s">
        <v>112</v>
      </c>
      <c r="E206" s="53">
        <f>SUM('[1]9'!G458)</f>
        <v>2676</v>
      </c>
    </row>
    <row r="207" spans="1:5" ht="30" x14ac:dyDescent="0.25">
      <c r="A207" s="10" t="s">
        <v>47</v>
      </c>
      <c r="B207" s="19" t="s">
        <v>110</v>
      </c>
      <c r="C207" s="12" t="s">
        <v>29</v>
      </c>
      <c r="D207" s="13"/>
      <c r="E207" s="53">
        <f>E208</f>
        <v>675.7</v>
      </c>
    </row>
    <row r="208" spans="1:5" x14ac:dyDescent="0.25">
      <c r="A208" s="10" t="s">
        <v>111</v>
      </c>
      <c r="B208" s="19" t="s">
        <v>110</v>
      </c>
      <c r="C208" s="12">
        <v>200</v>
      </c>
      <c r="D208" s="13" t="s">
        <v>112</v>
      </c>
      <c r="E208" s="53">
        <f>SUM('[1]9'!G463)</f>
        <v>675.7</v>
      </c>
    </row>
    <row r="209" spans="1:5" x14ac:dyDescent="0.25">
      <c r="A209" s="15" t="s">
        <v>30</v>
      </c>
      <c r="B209" s="19" t="s">
        <v>110</v>
      </c>
      <c r="C209" s="12">
        <v>800</v>
      </c>
      <c r="D209" s="13"/>
      <c r="E209" s="53">
        <f>E210</f>
        <v>8.3000000000000007</v>
      </c>
    </row>
    <row r="210" spans="1:5" x14ac:dyDescent="0.25">
      <c r="A210" s="10" t="s">
        <v>111</v>
      </c>
      <c r="B210" s="19" t="s">
        <v>110</v>
      </c>
      <c r="C210" s="12">
        <v>800</v>
      </c>
      <c r="D210" s="13" t="s">
        <v>112</v>
      </c>
      <c r="E210" s="53">
        <f>SUM('[1]9'!G468)</f>
        <v>8.3000000000000007</v>
      </c>
    </row>
    <row r="211" spans="1:5" ht="30" x14ac:dyDescent="0.25">
      <c r="A211" s="10" t="s">
        <v>47</v>
      </c>
      <c r="B211" s="19" t="s">
        <v>110</v>
      </c>
      <c r="C211" s="12">
        <v>200</v>
      </c>
      <c r="D211" s="13"/>
      <c r="E211" s="53">
        <f>E212</f>
        <v>1</v>
      </c>
    </row>
    <row r="212" spans="1:5" ht="30" x14ac:dyDescent="0.25">
      <c r="A212" s="10" t="s">
        <v>16</v>
      </c>
      <c r="B212" s="19" t="s">
        <v>110</v>
      </c>
      <c r="C212" s="12">
        <v>200</v>
      </c>
      <c r="D212" s="13" t="s">
        <v>17</v>
      </c>
      <c r="E212" s="53">
        <f>SUM('[1]9'!G421)</f>
        <v>1</v>
      </c>
    </row>
    <row r="213" spans="1:5" ht="45" x14ac:dyDescent="0.25">
      <c r="A213" s="14" t="s">
        <v>366</v>
      </c>
      <c r="B213" s="46">
        <v>4350143609</v>
      </c>
      <c r="C213" s="12"/>
      <c r="D213" s="13"/>
      <c r="E213" s="53">
        <f>E214</f>
        <v>190</v>
      </c>
    </row>
    <row r="214" spans="1:5" ht="30" x14ac:dyDescent="0.25">
      <c r="A214" s="15" t="s">
        <v>61</v>
      </c>
      <c r="B214" s="46">
        <v>4350143609</v>
      </c>
      <c r="C214" s="12">
        <v>200</v>
      </c>
      <c r="D214" s="13"/>
      <c r="E214" s="53">
        <f>SUM(E215)</f>
        <v>190</v>
      </c>
    </row>
    <row r="215" spans="1:5" x14ac:dyDescent="0.25">
      <c r="A215" s="10" t="s">
        <v>111</v>
      </c>
      <c r="B215" s="46">
        <v>4350143609</v>
      </c>
      <c r="C215" s="21">
        <v>200</v>
      </c>
      <c r="D215" s="20" t="s">
        <v>112</v>
      </c>
      <c r="E215" s="53">
        <f>SUM('[1]9'!G471)</f>
        <v>190</v>
      </c>
    </row>
    <row r="216" spans="1:5" ht="30" x14ac:dyDescent="0.25">
      <c r="A216" s="14" t="s">
        <v>367</v>
      </c>
      <c r="B216" s="30">
        <v>4350145299</v>
      </c>
      <c r="C216" s="12"/>
      <c r="D216" s="13"/>
      <c r="E216" s="53">
        <f>E217+E219</f>
        <v>2461.1999999999998</v>
      </c>
    </row>
    <row r="217" spans="1:5" ht="75" x14ac:dyDescent="0.25">
      <c r="A217" s="15" t="s">
        <v>26</v>
      </c>
      <c r="B217" s="30">
        <v>4350145299</v>
      </c>
      <c r="C217" s="12">
        <v>100</v>
      </c>
      <c r="D217" s="13"/>
      <c r="E217" s="53">
        <f>E218</f>
        <v>2413</v>
      </c>
    </row>
    <row r="218" spans="1:5" x14ac:dyDescent="0.25">
      <c r="A218" s="10" t="s">
        <v>111</v>
      </c>
      <c r="B218" s="30">
        <v>4350145299</v>
      </c>
      <c r="C218" s="12">
        <v>100</v>
      </c>
      <c r="D218" s="13" t="s">
        <v>112</v>
      </c>
      <c r="E218" s="53">
        <f>SUM('[1]9'!G475)</f>
        <v>2413</v>
      </c>
    </row>
    <row r="219" spans="1:5" ht="30" x14ac:dyDescent="0.25">
      <c r="A219" s="15" t="s">
        <v>61</v>
      </c>
      <c r="B219" s="30">
        <v>4350145299</v>
      </c>
      <c r="C219" s="12">
        <v>200</v>
      </c>
      <c r="D219" s="13"/>
      <c r="E219" s="53">
        <f>SUM(E220)</f>
        <v>48.2</v>
      </c>
    </row>
    <row r="220" spans="1:5" x14ac:dyDescent="0.25">
      <c r="A220" s="10" t="s">
        <v>111</v>
      </c>
      <c r="B220" s="30">
        <v>4350145299</v>
      </c>
      <c r="C220" s="12">
        <v>200</v>
      </c>
      <c r="D220" s="13" t="s">
        <v>112</v>
      </c>
      <c r="E220" s="53">
        <f>SUM('[1]9'!G479)</f>
        <v>48.2</v>
      </c>
    </row>
    <row r="221" spans="1:5" ht="45" x14ac:dyDescent="0.25">
      <c r="A221" s="14" t="s">
        <v>113</v>
      </c>
      <c r="B221" s="20">
        <v>4360000000</v>
      </c>
      <c r="C221" s="12"/>
      <c r="D221" s="13"/>
      <c r="E221" s="53">
        <f>E224+E227</f>
        <v>2722.7999999999997</v>
      </c>
    </row>
    <row r="222" spans="1:5" ht="30" x14ac:dyDescent="0.25">
      <c r="A222" s="14" t="s">
        <v>277</v>
      </c>
      <c r="B222" s="20">
        <v>4360100000</v>
      </c>
      <c r="C222" s="12"/>
      <c r="D222" s="13"/>
      <c r="E222" s="53">
        <f>SUM(E224+E226)</f>
        <v>2722.7999999999997</v>
      </c>
    </row>
    <row r="223" spans="1:5" ht="45" x14ac:dyDescent="0.25">
      <c r="A223" s="14" t="s">
        <v>368</v>
      </c>
      <c r="B223" s="28" t="s">
        <v>114</v>
      </c>
      <c r="C223" s="12"/>
      <c r="D223" s="13"/>
      <c r="E223" s="53">
        <f>SUM(E224+E226)</f>
        <v>2722.7999999999997</v>
      </c>
    </row>
    <row r="224" spans="1:5" ht="30" x14ac:dyDescent="0.25">
      <c r="A224" s="15" t="s">
        <v>61</v>
      </c>
      <c r="B224" s="28" t="s">
        <v>114</v>
      </c>
      <c r="C224" s="12">
        <v>200</v>
      </c>
      <c r="D224" s="13"/>
      <c r="E224" s="53">
        <f>E225</f>
        <v>603.1</v>
      </c>
    </row>
    <row r="225" spans="1:5" x14ac:dyDescent="0.25">
      <c r="A225" s="10" t="s">
        <v>111</v>
      </c>
      <c r="B225" s="28" t="s">
        <v>114</v>
      </c>
      <c r="C225" s="12">
        <v>200</v>
      </c>
      <c r="D225" s="13" t="s">
        <v>112</v>
      </c>
      <c r="E225" s="53">
        <f>SUM('[1]9'!G486)</f>
        <v>603.1</v>
      </c>
    </row>
    <row r="226" spans="1:5" ht="30" x14ac:dyDescent="0.25">
      <c r="A226" s="15" t="s">
        <v>15</v>
      </c>
      <c r="B226" s="28" t="s">
        <v>114</v>
      </c>
      <c r="C226" s="12">
        <v>600</v>
      </c>
      <c r="D226" s="13"/>
      <c r="E226" s="53">
        <f>E227</f>
        <v>2119.6999999999998</v>
      </c>
    </row>
    <row r="227" spans="1:5" x14ac:dyDescent="0.25">
      <c r="A227" s="10" t="s">
        <v>111</v>
      </c>
      <c r="B227" s="28" t="s">
        <v>114</v>
      </c>
      <c r="C227" s="12">
        <v>600</v>
      </c>
      <c r="D227" s="13" t="s">
        <v>112</v>
      </c>
      <c r="E227" s="53">
        <f>SUM('[1]9'!G489)</f>
        <v>2119.6999999999998</v>
      </c>
    </row>
    <row r="228" spans="1:5" x14ac:dyDescent="0.25">
      <c r="A228" s="29" t="s">
        <v>115</v>
      </c>
      <c r="B228" s="20"/>
      <c r="C228" s="12"/>
      <c r="D228" s="13"/>
      <c r="E228" s="53">
        <f>E229+E264+E293+E305+E318+E323+E328+E333+E350+E358+E372+E377+E384+E408+E465+E253+E298</f>
        <v>232909.00000000003</v>
      </c>
    </row>
    <row r="229" spans="1:5" ht="30" x14ac:dyDescent="0.25">
      <c r="A229" s="23" t="s">
        <v>369</v>
      </c>
      <c r="B229" s="20" t="s">
        <v>116</v>
      </c>
      <c r="C229" s="12"/>
      <c r="D229" s="13"/>
      <c r="E229" s="53">
        <f>E230+E235+E243+E248</f>
        <v>170.4</v>
      </c>
    </row>
    <row r="230" spans="1:5" ht="45" x14ac:dyDescent="0.25">
      <c r="A230" s="14" t="s">
        <v>117</v>
      </c>
      <c r="B230" s="30">
        <v>4410000000</v>
      </c>
      <c r="C230" s="12"/>
      <c r="D230" s="13"/>
      <c r="E230" s="53">
        <f>E233</f>
        <v>3.6</v>
      </c>
    </row>
    <row r="231" spans="1:5" ht="45" x14ac:dyDescent="0.25">
      <c r="A231" s="14" t="s">
        <v>370</v>
      </c>
      <c r="B231" s="30">
        <v>4410100000</v>
      </c>
      <c r="C231" s="12"/>
      <c r="D231" s="13"/>
      <c r="E231" s="53">
        <f>SUM(E233)</f>
        <v>3.6</v>
      </c>
    </row>
    <row r="232" spans="1:5" ht="30" x14ac:dyDescent="0.25">
      <c r="A232" s="14" t="s">
        <v>371</v>
      </c>
      <c r="B232" s="30">
        <v>4410100038</v>
      </c>
      <c r="C232" s="12"/>
      <c r="D232" s="13"/>
      <c r="E232" s="53">
        <f>SUM(E233)</f>
        <v>3.6</v>
      </c>
    </row>
    <row r="233" spans="1:5" ht="30" x14ac:dyDescent="0.25">
      <c r="A233" s="15" t="s">
        <v>61</v>
      </c>
      <c r="B233" s="30">
        <v>4410100038</v>
      </c>
      <c r="C233" s="12">
        <v>200</v>
      </c>
      <c r="D233" s="13"/>
      <c r="E233" s="53">
        <f>E234</f>
        <v>3.6</v>
      </c>
    </row>
    <row r="234" spans="1:5" x14ac:dyDescent="0.25">
      <c r="A234" s="23" t="s">
        <v>118</v>
      </c>
      <c r="B234" s="30">
        <v>4410100038</v>
      </c>
      <c r="C234" s="12">
        <v>200</v>
      </c>
      <c r="D234" s="13" t="s">
        <v>105</v>
      </c>
      <c r="E234" s="53">
        <f>SUM('[1]9'!G980)</f>
        <v>3.6</v>
      </c>
    </row>
    <row r="235" spans="1:5" ht="75" x14ac:dyDescent="0.25">
      <c r="A235" s="14" t="s">
        <v>119</v>
      </c>
      <c r="B235" s="20" t="s">
        <v>331</v>
      </c>
      <c r="C235" s="12"/>
      <c r="D235" s="13"/>
      <c r="E235" s="53">
        <f>E238+E240</f>
        <v>139</v>
      </c>
    </row>
    <row r="236" spans="1:5" ht="60" x14ac:dyDescent="0.25">
      <c r="A236" s="14" t="s">
        <v>400</v>
      </c>
      <c r="B236" s="30">
        <v>4420100000</v>
      </c>
      <c r="C236" s="12"/>
      <c r="D236" s="13"/>
      <c r="E236" s="53">
        <f>SUM(E238+E240)</f>
        <v>139</v>
      </c>
    </row>
    <row r="237" spans="1:5" ht="45" x14ac:dyDescent="0.25">
      <c r="A237" s="14" t="s">
        <v>372</v>
      </c>
      <c r="B237" s="28" t="s">
        <v>120</v>
      </c>
      <c r="C237" s="12"/>
      <c r="D237" s="13"/>
      <c r="E237" s="53">
        <f>SUM(E238)</f>
        <v>24</v>
      </c>
    </row>
    <row r="238" spans="1:5" ht="30" x14ac:dyDescent="0.25">
      <c r="A238" s="15" t="s">
        <v>61</v>
      </c>
      <c r="B238" s="28" t="s">
        <v>120</v>
      </c>
      <c r="C238" s="12">
        <v>200</v>
      </c>
      <c r="D238" s="13"/>
      <c r="E238" s="53">
        <f>SUM(E239)</f>
        <v>24</v>
      </c>
    </row>
    <row r="239" spans="1:5" x14ac:dyDescent="0.25">
      <c r="A239" s="23" t="s">
        <v>118</v>
      </c>
      <c r="B239" s="28" t="s">
        <v>120</v>
      </c>
      <c r="C239" s="12">
        <v>200</v>
      </c>
      <c r="D239" s="13" t="s">
        <v>105</v>
      </c>
      <c r="E239" s="53">
        <f>SUM('[1]9'!G986)</f>
        <v>24</v>
      </c>
    </row>
    <row r="240" spans="1:5" ht="30" x14ac:dyDescent="0.25">
      <c r="A240" s="15" t="s">
        <v>373</v>
      </c>
      <c r="B240" s="20">
        <v>4420100139</v>
      </c>
      <c r="C240" s="12"/>
      <c r="D240" s="13"/>
      <c r="E240" s="53">
        <f>SUM(E241)</f>
        <v>115</v>
      </c>
    </row>
    <row r="241" spans="1:5" ht="30" x14ac:dyDescent="0.25">
      <c r="A241" s="15" t="s">
        <v>61</v>
      </c>
      <c r="B241" s="20">
        <v>4420100139</v>
      </c>
      <c r="C241" s="12">
        <v>200</v>
      </c>
      <c r="D241" s="13"/>
      <c r="E241" s="53">
        <f>SUM(E242)</f>
        <v>115</v>
      </c>
    </row>
    <row r="242" spans="1:5" x14ac:dyDescent="0.25">
      <c r="A242" s="23" t="s">
        <v>118</v>
      </c>
      <c r="B242" s="20">
        <v>4420100139</v>
      </c>
      <c r="C242" s="12">
        <v>200</v>
      </c>
      <c r="D242" s="13" t="s">
        <v>105</v>
      </c>
      <c r="E242" s="53">
        <f>SUM('[1]9'!G990)</f>
        <v>115</v>
      </c>
    </row>
    <row r="243" spans="1:5" ht="45" x14ac:dyDescent="0.25">
      <c r="A243" s="15" t="s">
        <v>121</v>
      </c>
      <c r="B243" s="20" t="s">
        <v>318</v>
      </c>
      <c r="C243" s="12"/>
      <c r="D243" s="13"/>
      <c r="E243" s="53">
        <f>E246</f>
        <v>25.8</v>
      </c>
    </row>
    <row r="244" spans="1:5" ht="60" x14ac:dyDescent="0.25">
      <c r="A244" s="15" t="s">
        <v>278</v>
      </c>
      <c r="B244" s="20" t="s">
        <v>375</v>
      </c>
      <c r="C244" s="12"/>
      <c r="D244" s="13"/>
      <c r="E244" s="53">
        <f>SUM(E246)</f>
        <v>25.8</v>
      </c>
    </row>
    <row r="245" spans="1:5" ht="45" x14ac:dyDescent="0.25">
      <c r="A245" s="15" t="s">
        <v>374</v>
      </c>
      <c r="B245" s="20" t="s">
        <v>122</v>
      </c>
      <c r="C245" s="12"/>
      <c r="D245" s="13"/>
      <c r="E245" s="53">
        <f>SUM(E246)</f>
        <v>25.8</v>
      </c>
    </row>
    <row r="246" spans="1:5" ht="30" x14ac:dyDescent="0.25">
      <c r="A246" s="15" t="s">
        <v>61</v>
      </c>
      <c r="B246" s="28" t="s">
        <v>122</v>
      </c>
      <c r="C246" s="12">
        <v>200</v>
      </c>
      <c r="D246" s="13"/>
      <c r="E246" s="53">
        <f>E247</f>
        <v>25.8</v>
      </c>
    </row>
    <row r="247" spans="1:5" x14ac:dyDescent="0.25">
      <c r="A247" s="23" t="s">
        <v>118</v>
      </c>
      <c r="B247" s="28" t="s">
        <v>122</v>
      </c>
      <c r="C247" s="12">
        <v>200</v>
      </c>
      <c r="D247" s="13" t="s">
        <v>105</v>
      </c>
      <c r="E247" s="53">
        <f>SUM('[1]9'!G996)</f>
        <v>25.8</v>
      </c>
    </row>
    <row r="248" spans="1:5" ht="45" x14ac:dyDescent="0.25">
      <c r="A248" s="15" t="s">
        <v>123</v>
      </c>
      <c r="B248" s="20" t="s">
        <v>345</v>
      </c>
      <c r="C248" s="12"/>
      <c r="D248" s="13"/>
      <c r="E248" s="53">
        <f>SUM(E251)</f>
        <v>2</v>
      </c>
    </row>
    <row r="249" spans="1:5" x14ac:dyDescent="0.25">
      <c r="A249" s="15" t="s">
        <v>279</v>
      </c>
      <c r="B249" s="20" t="s">
        <v>346</v>
      </c>
      <c r="C249" s="12"/>
      <c r="D249" s="13"/>
      <c r="E249" s="53">
        <f>SUM(E251)</f>
        <v>2</v>
      </c>
    </row>
    <row r="250" spans="1:5" x14ac:dyDescent="0.25">
      <c r="A250" s="15" t="s">
        <v>319</v>
      </c>
      <c r="B250" s="28" t="s">
        <v>124</v>
      </c>
      <c r="C250" s="12"/>
      <c r="D250" s="13"/>
      <c r="E250" s="53">
        <f>E251</f>
        <v>2</v>
      </c>
    </row>
    <row r="251" spans="1:5" ht="30" x14ac:dyDescent="0.25">
      <c r="A251" s="15" t="s">
        <v>61</v>
      </c>
      <c r="B251" s="28" t="s">
        <v>124</v>
      </c>
      <c r="C251" s="12">
        <v>200</v>
      </c>
      <c r="D251" s="13"/>
      <c r="E251" s="53">
        <f>SUM(E252)</f>
        <v>2</v>
      </c>
    </row>
    <row r="252" spans="1:5" x14ac:dyDescent="0.25">
      <c r="A252" s="23" t="s">
        <v>118</v>
      </c>
      <c r="B252" s="28" t="s">
        <v>124</v>
      </c>
      <c r="C252" s="12">
        <v>200</v>
      </c>
      <c r="D252" s="13" t="s">
        <v>105</v>
      </c>
      <c r="E252" s="53">
        <f>SUM('[1]9'!G1002)</f>
        <v>2</v>
      </c>
    </row>
    <row r="253" spans="1:5" ht="60" x14ac:dyDescent="0.25">
      <c r="A253" s="15" t="s">
        <v>264</v>
      </c>
      <c r="B253" s="20">
        <v>4500000000</v>
      </c>
      <c r="C253" s="12"/>
      <c r="D253" s="13"/>
      <c r="E253" s="53">
        <f>SUM(E258+E255+E261)</f>
        <v>15905.7</v>
      </c>
    </row>
    <row r="254" spans="1:5" ht="60" x14ac:dyDescent="0.25">
      <c r="A254" s="15" t="s">
        <v>280</v>
      </c>
      <c r="B254" s="20" t="s">
        <v>271</v>
      </c>
      <c r="C254" s="12"/>
      <c r="D254" s="13"/>
      <c r="E254" s="53">
        <f>E255+E258+E261</f>
        <v>15905.7</v>
      </c>
    </row>
    <row r="255" spans="1:5" ht="75" x14ac:dyDescent="0.25">
      <c r="A255" s="15" t="s">
        <v>350</v>
      </c>
      <c r="B255" s="20" t="s">
        <v>271</v>
      </c>
      <c r="C255" s="12"/>
      <c r="D255" s="13"/>
      <c r="E255" s="53">
        <f>SUM(E256)</f>
        <v>15099.6</v>
      </c>
    </row>
    <row r="256" spans="1:5" ht="30" x14ac:dyDescent="0.25">
      <c r="A256" s="15" t="s">
        <v>261</v>
      </c>
      <c r="B256" s="20" t="s">
        <v>271</v>
      </c>
      <c r="C256" s="12">
        <v>400</v>
      </c>
      <c r="D256" s="13"/>
      <c r="E256" s="53">
        <f>SUM(E257)</f>
        <v>15099.6</v>
      </c>
    </row>
    <row r="257" spans="1:5" x14ac:dyDescent="0.25">
      <c r="A257" s="15" t="s">
        <v>69</v>
      </c>
      <c r="B257" s="20" t="s">
        <v>271</v>
      </c>
      <c r="C257" s="12">
        <v>400</v>
      </c>
      <c r="D257" s="13" t="s">
        <v>70</v>
      </c>
      <c r="E257" s="53">
        <f>SUM('[1]9'!G933)</f>
        <v>15099.6</v>
      </c>
    </row>
    <row r="258" spans="1:5" ht="75" x14ac:dyDescent="0.25">
      <c r="A258" s="15" t="s">
        <v>265</v>
      </c>
      <c r="B258" s="20" t="s">
        <v>271</v>
      </c>
      <c r="C258" s="12"/>
      <c r="D258" s="13"/>
      <c r="E258" s="53">
        <f>SUM(E259)</f>
        <v>795.4</v>
      </c>
    </row>
    <row r="259" spans="1:5" ht="30" x14ac:dyDescent="0.25">
      <c r="A259" s="15" t="s">
        <v>261</v>
      </c>
      <c r="B259" s="20" t="s">
        <v>271</v>
      </c>
      <c r="C259" s="12">
        <v>400</v>
      </c>
      <c r="D259" s="13"/>
      <c r="E259" s="53">
        <f>SUM(E260)</f>
        <v>795.4</v>
      </c>
    </row>
    <row r="260" spans="1:5" x14ac:dyDescent="0.25">
      <c r="A260" s="15" t="s">
        <v>69</v>
      </c>
      <c r="B260" s="20" t="s">
        <v>271</v>
      </c>
      <c r="C260" s="12">
        <v>400</v>
      </c>
      <c r="D260" s="13" t="s">
        <v>70</v>
      </c>
      <c r="E260" s="53">
        <f>SUM('[1]9'!G937)</f>
        <v>795.4</v>
      </c>
    </row>
    <row r="261" spans="1:5" ht="60" x14ac:dyDescent="0.25">
      <c r="A261" s="15" t="s">
        <v>376</v>
      </c>
      <c r="B261" s="30">
        <v>4500100510</v>
      </c>
      <c r="C261" s="12"/>
      <c r="D261" s="13"/>
      <c r="E261" s="53">
        <f>SUM(E262)</f>
        <v>10.7</v>
      </c>
    </row>
    <row r="262" spans="1:5" ht="30" x14ac:dyDescent="0.25">
      <c r="A262" s="15" t="s">
        <v>61</v>
      </c>
      <c r="B262" s="30">
        <v>4500100510</v>
      </c>
      <c r="C262" s="12">
        <v>200</v>
      </c>
      <c r="D262" s="13"/>
      <c r="E262" s="53">
        <f>SUM(E263)</f>
        <v>10.7</v>
      </c>
    </row>
    <row r="263" spans="1:5" x14ac:dyDescent="0.25">
      <c r="A263" s="15" t="s">
        <v>69</v>
      </c>
      <c r="B263" s="30">
        <v>4500100510</v>
      </c>
      <c r="C263" s="12">
        <v>200</v>
      </c>
      <c r="D263" s="13" t="s">
        <v>70</v>
      </c>
      <c r="E263" s="53">
        <f>SUM('[1]9'!G941)</f>
        <v>10.7</v>
      </c>
    </row>
    <row r="264" spans="1:5" ht="45" x14ac:dyDescent="0.25">
      <c r="A264" s="31" t="s">
        <v>258</v>
      </c>
      <c r="B264" s="28" t="s">
        <v>125</v>
      </c>
      <c r="C264" s="12"/>
      <c r="D264" s="13"/>
      <c r="E264" s="53">
        <f>E266+E273+E276+E279+E286</f>
        <v>42827.9</v>
      </c>
    </row>
    <row r="265" spans="1:5" ht="75" x14ac:dyDescent="0.25">
      <c r="A265" s="31" t="s">
        <v>410</v>
      </c>
      <c r="B265" s="20" t="s">
        <v>377</v>
      </c>
      <c r="C265" s="12"/>
      <c r="D265" s="13"/>
      <c r="E265" s="53">
        <f>E266+E273+E276+E279+E286</f>
        <v>42827.9</v>
      </c>
    </row>
    <row r="266" spans="1:5" ht="75" x14ac:dyDescent="0.25">
      <c r="A266" s="31" t="s">
        <v>411</v>
      </c>
      <c r="B266" s="20" t="s">
        <v>320</v>
      </c>
      <c r="C266" s="12"/>
      <c r="D266" s="13"/>
      <c r="E266" s="53">
        <f>E267+E269+E271</f>
        <v>5830.4</v>
      </c>
    </row>
    <row r="267" spans="1:5" ht="30" x14ac:dyDescent="0.25">
      <c r="A267" s="15" t="s">
        <v>47</v>
      </c>
      <c r="B267" s="30">
        <v>4600100043</v>
      </c>
      <c r="C267" s="12">
        <v>200</v>
      </c>
      <c r="D267" s="13"/>
      <c r="E267" s="53">
        <f>E268</f>
        <v>3251.9</v>
      </c>
    </row>
    <row r="268" spans="1:5" x14ac:dyDescent="0.25">
      <c r="A268" s="14" t="s">
        <v>126</v>
      </c>
      <c r="B268" s="30">
        <v>4600100043</v>
      </c>
      <c r="C268" s="12">
        <v>200</v>
      </c>
      <c r="D268" s="13" t="s">
        <v>127</v>
      </c>
      <c r="E268" s="53">
        <f>SUM('[1]9'!G810)</f>
        <v>3251.9</v>
      </c>
    </row>
    <row r="269" spans="1:5" ht="30" x14ac:dyDescent="0.25">
      <c r="A269" s="15" t="s">
        <v>47</v>
      </c>
      <c r="B269" s="30">
        <v>4600100043</v>
      </c>
      <c r="C269" s="12">
        <v>200</v>
      </c>
      <c r="D269" s="13"/>
      <c r="E269" s="53">
        <f>SUM(E270)</f>
        <v>961.5</v>
      </c>
    </row>
    <row r="270" spans="1:5" x14ac:dyDescent="0.25">
      <c r="A270" s="14" t="s">
        <v>111</v>
      </c>
      <c r="B270" s="30">
        <v>4600100043</v>
      </c>
      <c r="C270" s="12">
        <v>200</v>
      </c>
      <c r="D270" s="13" t="s">
        <v>112</v>
      </c>
      <c r="E270" s="53">
        <f>SUM('[1]9'!G496)</f>
        <v>961.5</v>
      </c>
    </row>
    <row r="271" spans="1:5" ht="30" x14ac:dyDescent="0.25">
      <c r="A271" s="15" t="s">
        <v>15</v>
      </c>
      <c r="B271" s="30">
        <v>4600100043</v>
      </c>
      <c r="C271" s="12">
        <v>600</v>
      </c>
      <c r="D271" s="13"/>
      <c r="E271" s="53">
        <f>SUM(E272)</f>
        <v>1617</v>
      </c>
    </row>
    <row r="272" spans="1:5" x14ac:dyDescent="0.25">
      <c r="A272" s="14" t="s">
        <v>111</v>
      </c>
      <c r="B272" s="30">
        <v>4600100043</v>
      </c>
      <c r="C272" s="12">
        <v>600</v>
      </c>
      <c r="D272" s="13" t="s">
        <v>112</v>
      </c>
      <c r="E272" s="53">
        <f>SUM('[1]9'!G499)</f>
        <v>1617</v>
      </c>
    </row>
    <row r="273" spans="1:5" ht="60" x14ac:dyDescent="0.25">
      <c r="A273" s="15" t="s">
        <v>247</v>
      </c>
      <c r="B273" s="49" t="s">
        <v>248</v>
      </c>
      <c r="C273" s="12"/>
      <c r="D273" s="13"/>
      <c r="E273" s="53">
        <f>E274</f>
        <v>9318.5</v>
      </c>
    </row>
    <row r="274" spans="1:5" ht="30" x14ac:dyDescent="0.25">
      <c r="A274" s="15" t="s">
        <v>15</v>
      </c>
      <c r="B274" s="49" t="s">
        <v>248</v>
      </c>
      <c r="C274" s="12">
        <v>600</v>
      </c>
      <c r="D274" s="13"/>
      <c r="E274" s="53">
        <f>E275</f>
        <v>9318.5</v>
      </c>
    </row>
    <row r="275" spans="1:5" x14ac:dyDescent="0.25">
      <c r="A275" s="31" t="s">
        <v>78</v>
      </c>
      <c r="B275" s="49" t="s">
        <v>248</v>
      </c>
      <c r="C275" s="12">
        <v>600</v>
      </c>
      <c r="D275" s="13" t="s">
        <v>79</v>
      </c>
      <c r="E275" s="53">
        <f>SUM('[1]9'!G351)</f>
        <v>9318.5</v>
      </c>
    </row>
    <row r="276" spans="1:5" ht="60" x14ac:dyDescent="0.25">
      <c r="A276" s="15" t="s">
        <v>332</v>
      </c>
      <c r="B276" s="49" t="s">
        <v>248</v>
      </c>
      <c r="C276" s="12"/>
      <c r="D276" s="13"/>
      <c r="E276" s="53">
        <f>E277</f>
        <v>490.5</v>
      </c>
    </row>
    <row r="277" spans="1:5" ht="30" x14ac:dyDescent="0.25">
      <c r="A277" s="15" t="s">
        <v>15</v>
      </c>
      <c r="B277" s="49" t="s">
        <v>248</v>
      </c>
      <c r="C277" s="12">
        <v>600</v>
      </c>
      <c r="D277" s="13"/>
      <c r="E277" s="53">
        <f>E278</f>
        <v>490.5</v>
      </c>
    </row>
    <row r="278" spans="1:5" x14ac:dyDescent="0.25">
      <c r="A278" s="31" t="s">
        <v>78</v>
      </c>
      <c r="B278" s="49" t="s">
        <v>248</v>
      </c>
      <c r="C278" s="12">
        <v>600</v>
      </c>
      <c r="D278" s="13" t="s">
        <v>79</v>
      </c>
      <c r="E278" s="53">
        <f>SUM('[1]9'!G355)</f>
        <v>490.5</v>
      </c>
    </row>
    <row r="279" spans="1:5" ht="60" x14ac:dyDescent="0.25">
      <c r="A279" s="15" t="s">
        <v>378</v>
      </c>
      <c r="B279" s="28" t="s">
        <v>249</v>
      </c>
      <c r="C279" s="12"/>
      <c r="D279" s="13"/>
      <c r="E279" s="53">
        <f>E280+E283</f>
        <v>8786.7000000000007</v>
      </c>
    </row>
    <row r="280" spans="1:5" ht="150" x14ac:dyDescent="0.25">
      <c r="A280" s="14" t="s">
        <v>321</v>
      </c>
      <c r="B280" s="28" t="s">
        <v>249</v>
      </c>
      <c r="C280" s="12">
        <v>400</v>
      </c>
      <c r="D280" s="13"/>
      <c r="E280" s="53">
        <f>E281</f>
        <v>7994.8</v>
      </c>
    </row>
    <row r="281" spans="1:5" ht="30" x14ac:dyDescent="0.25">
      <c r="A281" s="15" t="s">
        <v>128</v>
      </c>
      <c r="B281" s="28" t="s">
        <v>249</v>
      </c>
      <c r="C281" s="12">
        <v>400</v>
      </c>
      <c r="D281" s="13"/>
      <c r="E281" s="53">
        <f>E282</f>
        <v>7994.8</v>
      </c>
    </row>
    <row r="282" spans="1:5" x14ac:dyDescent="0.25">
      <c r="A282" s="14" t="s">
        <v>129</v>
      </c>
      <c r="B282" s="28" t="s">
        <v>249</v>
      </c>
      <c r="C282" s="12">
        <v>400</v>
      </c>
      <c r="D282" s="13" t="s">
        <v>130</v>
      </c>
      <c r="E282" s="53">
        <f>SUM('[1]9'!G1056)</f>
        <v>7994.8</v>
      </c>
    </row>
    <row r="283" spans="1:5" ht="150" x14ac:dyDescent="0.25">
      <c r="A283" s="14" t="s">
        <v>333</v>
      </c>
      <c r="B283" s="28" t="s">
        <v>249</v>
      </c>
      <c r="C283" s="12">
        <v>400</v>
      </c>
      <c r="D283" s="13"/>
      <c r="E283" s="53">
        <f>E284</f>
        <v>791.9</v>
      </c>
    </row>
    <row r="284" spans="1:5" ht="30" x14ac:dyDescent="0.25">
      <c r="A284" s="15" t="s">
        <v>128</v>
      </c>
      <c r="B284" s="28" t="s">
        <v>249</v>
      </c>
      <c r="C284" s="12">
        <v>400</v>
      </c>
      <c r="D284" s="13"/>
      <c r="E284" s="53">
        <f>E285</f>
        <v>791.9</v>
      </c>
    </row>
    <row r="285" spans="1:5" x14ac:dyDescent="0.25">
      <c r="A285" s="14" t="s">
        <v>129</v>
      </c>
      <c r="B285" s="28" t="s">
        <v>249</v>
      </c>
      <c r="C285" s="12">
        <v>400</v>
      </c>
      <c r="D285" s="13" t="s">
        <v>130</v>
      </c>
      <c r="E285" s="53">
        <f>SUM('[1]9'!G1060)</f>
        <v>791.9</v>
      </c>
    </row>
    <row r="286" spans="1:5" ht="30" x14ac:dyDescent="0.25">
      <c r="A286" s="15" t="s">
        <v>347</v>
      </c>
      <c r="B286" s="50" t="s">
        <v>266</v>
      </c>
      <c r="C286" s="12"/>
      <c r="D286" s="13"/>
      <c r="E286" s="53">
        <f>E287+E290</f>
        <v>18401.800000000003</v>
      </c>
    </row>
    <row r="287" spans="1:5" ht="30" x14ac:dyDescent="0.25">
      <c r="A287" s="15" t="s">
        <v>401</v>
      </c>
      <c r="B287" s="50" t="s">
        <v>266</v>
      </c>
      <c r="C287" s="12"/>
      <c r="D287" s="13"/>
      <c r="E287" s="53">
        <f>SUM(E288)</f>
        <v>17481.400000000001</v>
      </c>
    </row>
    <row r="288" spans="1:5" ht="30" x14ac:dyDescent="0.25">
      <c r="A288" s="23" t="s">
        <v>87</v>
      </c>
      <c r="B288" s="50" t="s">
        <v>266</v>
      </c>
      <c r="C288" s="12">
        <v>600</v>
      </c>
      <c r="D288" s="13"/>
      <c r="E288" s="53">
        <f>SUM(E289)</f>
        <v>17481.400000000001</v>
      </c>
    </row>
    <row r="289" spans="1:5" x14ac:dyDescent="0.25">
      <c r="A289" s="31" t="s">
        <v>78</v>
      </c>
      <c r="B289" s="50" t="s">
        <v>266</v>
      </c>
      <c r="C289" s="12">
        <v>600</v>
      </c>
      <c r="D289" s="13" t="s">
        <v>79</v>
      </c>
      <c r="E289" s="53">
        <f>SUM('[1]9'!G360)</f>
        <v>17481.400000000001</v>
      </c>
    </row>
    <row r="290" spans="1:5" ht="30" x14ac:dyDescent="0.25">
      <c r="A290" s="15" t="s">
        <v>379</v>
      </c>
      <c r="B290" s="50" t="s">
        <v>266</v>
      </c>
      <c r="C290" s="12"/>
      <c r="D290" s="13"/>
      <c r="E290" s="53">
        <f>E291</f>
        <v>920.4</v>
      </c>
    </row>
    <row r="291" spans="1:5" ht="30" x14ac:dyDescent="0.25">
      <c r="A291" s="23" t="s">
        <v>87</v>
      </c>
      <c r="B291" s="50" t="s">
        <v>266</v>
      </c>
      <c r="C291" s="12">
        <v>600</v>
      </c>
      <c r="D291" s="13"/>
      <c r="E291" s="53">
        <f>E292</f>
        <v>920.4</v>
      </c>
    </row>
    <row r="292" spans="1:5" x14ac:dyDescent="0.25">
      <c r="A292" s="31" t="s">
        <v>78</v>
      </c>
      <c r="B292" s="50" t="s">
        <v>266</v>
      </c>
      <c r="C292" s="12">
        <v>600</v>
      </c>
      <c r="D292" s="13" t="s">
        <v>79</v>
      </c>
      <c r="E292" s="53">
        <f>SUM('[1]9'!G364)</f>
        <v>920.4</v>
      </c>
    </row>
    <row r="293" spans="1:5" ht="60" x14ac:dyDescent="0.25">
      <c r="A293" s="14" t="s">
        <v>131</v>
      </c>
      <c r="B293" s="32" t="s">
        <v>132</v>
      </c>
      <c r="C293" s="12"/>
      <c r="D293" s="13"/>
      <c r="E293" s="53">
        <f>E296</f>
        <v>15</v>
      </c>
    </row>
    <row r="294" spans="1:5" ht="60" x14ac:dyDescent="0.25">
      <c r="A294" s="14" t="s">
        <v>281</v>
      </c>
      <c r="B294" s="47" t="s">
        <v>380</v>
      </c>
      <c r="C294" s="12"/>
      <c r="D294" s="13"/>
      <c r="E294" s="53">
        <f>SUM(E296)</f>
        <v>15</v>
      </c>
    </row>
    <row r="295" spans="1:5" ht="60" x14ac:dyDescent="0.25">
      <c r="A295" s="14" t="s">
        <v>381</v>
      </c>
      <c r="B295" s="32" t="s">
        <v>133</v>
      </c>
      <c r="C295" s="12"/>
      <c r="D295" s="13"/>
      <c r="E295" s="53">
        <f>SUM(E296)</f>
        <v>15</v>
      </c>
    </row>
    <row r="296" spans="1:5" ht="30" x14ac:dyDescent="0.25">
      <c r="A296" s="15" t="s">
        <v>61</v>
      </c>
      <c r="B296" s="32" t="s">
        <v>133</v>
      </c>
      <c r="C296" s="12">
        <v>200</v>
      </c>
      <c r="D296" s="13"/>
      <c r="E296" s="53">
        <f>E297</f>
        <v>15</v>
      </c>
    </row>
    <row r="297" spans="1:5" x14ac:dyDescent="0.25">
      <c r="A297" s="14" t="s">
        <v>134</v>
      </c>
      <c r="B297" s="32" t="s">
        <v>133</v>
      </c>
      <c r="C297" s="12">
        <v>200</v>
      </c>
      <c r="D297" s="13" t="s">
        <v>135</v>
      </c>
      <c r="E297" s="53">
        <f>SUM('[1]9'!G903)</f>
        <v>15</v>
      </c>
    </row>
    <row r="298" spans="1:5" ht="45" x14ac:dyDescent="0.25">
      <c r="A298" s="15" t="s">
        <v>272</v>
      </c>
      <c r="B298" s="30">
        <v>4800000000</v>
      </c>
      <c r="C298" s="12"/>
      <c r="D298" s="13"/>
      <c r="E298" s="53">
        <f>SUM(E300)</f>
        <v>78.900000000000006</v>
      </c>
    </row>
    <row r="299" spans="1:5" ht="75" x14ac:dyDescent="0.25">
      <c r="A299" s="14" t="s">
        <v>416</v>
      </c>
      <c r="B299" s="47" t="s">
        <v>382</v>
      </c>
      <c r="C299" s="12"/>
      <c r="D299" s="13"/>
      <c r="E299" s="53">
        <f>SUM(E300)</f>
        <v>78.900000000000006</v>
      </c>
    </row>
    <row r="300" spans="1:5" ht="75" x14ac:dyDescent="0.25">
      <c r="A300" s="14" t="s">
        <v>417</v>
      </c>
      <c r="B300" s="47" t="s">
        <v>322</v>
      </c>
      <c r="C300" s="13"/>
      <c r="D300" s="13"/>
      <c r="E300" s="53">
        <f>SUM(E303+E301)</f>
        <v>78.900000000000006</v>
      </c>
    </row>
    <row r="301" spans="1:5" ht="30" x14ac:dyDescent="0.25">
      <c r="A301" s="15" t="s">
        <v>47</v>
      </c>
      <c r="B301" s="47">
        <v>4800100044</v>
      </c>
      <c r="C301" s="13" t="s">
        <v>29</v>
      </c>
      <c r="D301" s="13"/>
      <c r="E301" s="53">
        <f>SUM(E302)</f>
        <v>24.5</v>
      </c>
    </row>
    <row r="302" spans="1:5" x14ac:dyDescent="0.25">
      <c r="A302" s="14" t="s">
        <v>111</v>
      </c>
      <c r="B302" s="47">
        <v>4800100044</v>
      </c>
      <c r="C302" s="13" t="s">
        <v>29</v>
      </c>
      <c r="D302" s="13" t="s">
        <v>112</v>
      </c>
      <c r="E302" s="53">
        <f>SUM('[1]9'!G505)</f>
        <v>24.5</v>
      </c>
    </row>
    <row r="303" spans="1:5" ht="30" x14ac:dyDescent="0.25">
      <c r="A303" s="23" t="s">
        <v>87</v>
      </c>
      <c r="B303" s="47">
        <v>4800100044</v>
      </c>
      <c r="C303" s="13" t="s">
        <v>108</v>
      </c>
      <c r="D303" s="13"/>
      <c r="E303" s="53">
        <f>SUM(E304)</f>
        <v>54.4</v>
      </c>
    </row>
    <row r="304" spans="1:5" x14ac:dyDescent="0.25">
      <c r="A304" s="14" t="s">
        <v>111</v>
      </c>
      <c r="B304" s="47">
        <v>4800100044</v>
      </c>
      <c r="C304" s="13" t="s">
        <v>108</v>
      </c>
      <c r="D304" s="13" t="s">
        <v>112</v>
      </c>
      <c r="E304" s="53">
        <f>SUM('[1]9'!G508)</f>
        <v>54.4</v>
      </c>
    </row>
    <row r="305" spans="1:5" ht="45" x14ac:dyDescent="0.25">
      <c r="A305" s="23" t="s">
        <v>334</v>
      </c>
      <c r="B305" s="20" t="s">
        <v>136</v>
      </c>
      <c r="C305" s="12"/>
      <c r="D305" s="13"/>
      <c r="E305" s="53">
        <f>E312+E307</f>
        <v>3813.6000000000004</v>
      </c>
    </row>
    <row r="306" spans="1:5" ht="75" x14ac:dyDescent="0.25">
      <c r="A306" s="23" t="s">
        <v>383</v>
      </c>
      <c r="B306" s="20" t="s">
        <v>282</v>
      </c>
      <c r="C306" s="12"/>
      <c r="D306" s="13"/>
      <c r="E306" s="53">
        <f>SUM(E307+E312)</f>
        <v>3813.6000000000004</v>
      </c>
    </row>
    <row r="307" spans="1:5" ht="75" x14ac:dyDescent="0.25">
      <c r="A307" s="33" t="s">
        <v>283</v>
      </c>
      <c r="B307" s="20">
        <v>4900100096</v>
      </c>
      <c r="C307" s="12"/>
      <c r="D307" s="13"/>
      <c r="E307" s="53">
        <f>SUM(E308)+E310</f>
        <v>447.70000000000005</v>
      </c>
    </row>
    <row r="308" spans="1:5" ht="30" x14ac:dyDescent="0.25">
      <c r="A308" s="15" t="s">
        <v>47</v>
      </c>
      <c r="B308" s="20">
        <v>4900100096</v>
      </c>
      <c r="C308" s="12">
        <v>200</v>
      </c>
      <c r="D308" s="13"/>
      <c r="E308" s="53">
        <f>SUM(E309)</f>
        <v>418.20000000000005</v>
      </c>
    </row>
    <row r="309" spans="1:5" ht="45" x14ac:dyDescent="0.25">
      <c r="A309" s="14" t="s">
        <v>137</v>
      </c>
      <c r="B309" s="20">
        <v>4900100096</v>
      </c>
      <c r="C309" s="12">
        <v>200</v>
      </c>
      <c r="D309" s="13" t="s">
        <v>138</v>
      </c>
      <c r="E309" s="53">
        <f>SUM('[1]9'!G863)</f>
        <v>418.20000000000005</v>
      </c>
    </row>
    <row r="310" spans="1:5" ht="30" x14ac:dyDescent="0.25">
      <c r="A310" s="15" t="s">
        <v>47</v>
      </c>
      <c r="B310" s="20">
        <v>4900100096</v>
      </c>
      <c r="C310" s="12">
        <v>200</v>
      </c>
      <c r="D310" s="13"/>
      <c r="E310" s="53">
        <f>SUM(E311)</f>
        <v>29.5</v>
      </c>
    </row>
    <row r="311" spans="1:5" x14ac:dyDescent="0.25">
      <c r="A311" s="14" t="s">
        <v>111</v>
      </c>
      <c r="B311" s="20">
        <v>4900100096</v>
      </c>
      <c r="C311" s="12">
        <v>200</v>
      </c>
      <c r="D311" s="13" t="s">
        <v>112</v>
      </c>
      <c r="E311" s="53">
        <f>SUM('[1]9'!G514)</f>
        <v>29.5</v>
      </c>
    </row>
    <row r="312" spans="1:5" ht="45" x14ac:dyDescent="0.25">
      <c r="A312" s="23" t="s">
        <v>384</v>
      </c>
      <c r="B312" s="20">
        <v>4900100045</v>
      </c>
      <c r="C312" s="12"/>
      <c r="D312" s="13"/>
      <c r="E312" s="53">
        <f>E313+E316+E317</f>
        <v>3365.9000000000005</v>
      </c>
    </row>
    <row r="313" spans="1:5" ht="45" x14ac:dyDescent="0.25">
      <c r="A313" s="23" t="s">
        <v>139</v>
      </c>
      <c r="B313" s="20">
        <v>4900100045</v>
      </c>
      <c r="C313" s="12">
        <v>100</v>
      </c>
      <c r="D313" s="13"/>
      <c r="E313" s="53">
        <f>SUM(E314)</f>
        <v>3216.2000000000003</v>
      </c>
    </row>
    <row r="314" spans="1:5" ht="45" x14ac:dyDescent="0.25">
      <c r="A314" s="14" t="s">
        <v>137</v>
      </c>
      <c r="B314" s="20">
        <v>4900100045</v>
      </c>
      <c r="C314" s="12">
        <v>100</v>
      </c>
      <c r="D314" s="13" t="s">
        <v>138</v>
      </c>
      <c r="E314" s="53">
        <f>SUM('[1]9'!G868)</f>
        <v>3216.2000000000003</v>
      </c>
    </row>
    <row r="315" spans="1:5" ht="30" x14ac:dyDescent="0.25">
      <c r="A315" s="15" t="s">
        <v>140</v>
      </c>
      <c r="B315" s="20">
        <v>4900100045</v>
      </c>
      <c r="C315" s="12">
        <v>200</v>
      </c>
      <c r="D315" s="13"/>
      <c r="E315" s="53">
        <f>E316</f>
        <v>144.9</v>
      </c>
    </row>
    <row r="316" spans="1:5" ht="45" x14ac:dyDescent="0.25">
      <c r="A316" s="14" t="s">
        <v>137</v>
      </c>
      <c r="B316" s="20">
        <v>4900100045</v>
      </c>
      <c r="C316" s="12">
        <v>200</v>
      </c>
      <c r="D316" s="13" t="s">
        <v>138</v>
      </c>
      <c r="E316" s="53">
        <f>SUM('[1]9'!G872)</f>
        <v>144.9</v>
      </c>
    </row>
    <row r="317" spans="1:5" ht="30" x14ac:dyDescent="0.25">
      <c r="A317" s="14" t="s">
        <v>16</v>
      </c>
      <c r="B317" s="20">
        <v>4900100045</v>
      </c>
      <c r="C317" s="12">
        <v>200</v>
      </c>
      <c r="D317" s="13" t="s">
        <v>17</v>
      </c>
      <c r="E317" s="53">
        <f>SUM('[1]9'!G971)</f>
        <v>4.8</v>
      </c>
    </row>
    <row r="318" spans="1:5" ht="45" x14ac:dyDescent="0.25">
      <c r="A318" s="15" t="s">
        <v>418</v>
      </c>
      <c r="B318" s="21">
        <v>5000000000</v>
      </c>
      <c r="C318" s="12"/>
      <c r="D318" s="13"/>
      <c r="E318" s="53">
        <f>E321</f>
        <v>9</v>
      </c>
    </row>
    <row r="319" spans="1:5" ht="45" x14ac:dyDescent="0.25">
      <c r="A319" s="15" t="s">
        <v>284</v>
      </c>
      <c r="B319" s="21">
        <v>5000100000</v>
      </c>
      <c r="C319" s="12"/>
      <c r="D319" s="13"/>
      <c r="E319" s="53">
        <f>SUM(E320)</f>
        <v>9</v>
      </c>
    </row>
    <row r="320" spans="1:5" ht="30" x14ac:dyDescent="0.25">
      <c r="A320" s="15" t="s">
        <v>285</v>
      </c>
      <c r="B320" s="21">
        <v>5000100046</v>
      </c>
      <c r="C320" s="12"/>
      <c r="D320" s="13"/>
      <c r="E320" s="53">
        <f>SUM(E321)</f>
        <v>9</v>
      </c>
    </row>
    <row r="321" spans="1:5" ht="30" x14ac:dyDescent="0.25">
      <c r="A321" s="15" t="s">
        <v>140</v>
      </c>
      <c r="B321" s="21">
        <v>5000100046</v>
      </c>
      <c r="C321" s="12">
        <v>200</v>
      </c>
      <c r="D321" s="13"/>
      <c r="E321" s="53">
        <f>E322</f>
        <v>9</v>
      </c>
    </row>
    <row r="322" spans="1:5" ht="30" x14ac:dyDescent="0.25">
      <c r="A322" s="14" t="s">
        <v>16</v>
      </c>
      <c r="B322" s="21">
        <v>5000100046</v>
      </c>
      <c r="C322" s="12">
        <v>200</v>
      </c>
      <c r="D322" s="13" t="s">
        <v>17</v>
      </c>
      <c r="E322" s="53">
        <f>SUM('[1]9'!G958+'[1]9'!G662+'[1]9'!G92)</f>
        <v>9</v>
      </c>
    </row>
    <row r="323" spans="1:5" ht="45" x14ac:dyDescent="0.25">
      <c r="A323" s="23" t="s">
        <v>141</v>
      </c>
      <c r="B323" s="28" t="s">
        <v>142</v>
      </c>
      <c r="C323" s="12"/>
      <c r="D323" s="13"/>
      <c r="E323" s="53">
        <f>E326</f>
        <v>9</v>
      </c>
    </row>
    <row r="324" spans="1:5" ht="60" x14ac:dyDescent="0.25">
      <c r="A324" s="23" t="s">
        <v>286</v>
      </c>
      <c r="B324" s="30">
        <v>5100100000</v>
      </c>
      <c r="C324" s="12"/>
      <c r="D324" s="13"/>
      <c r="E324" s="53">
        <f>E326</f>
        <v>9</v>
      </c>
    </row>
    <row r="325" spans="1:5" ht="60" x14ac:dyDescent="0.25">
      <c r="A325" s="23" t="s">
        <v>385</v>
      </c>
      <c r="B325" s="30">
        <v>5100100047</v>
      </c>
      <c r="C325" s="12"/>
      <c r="D325" s="13"/>
      <c r="E325" s="53">
        <f>SUM(E326)</f>
        <v>9</v>
      </c>
    </row>
    <row r="326" spans="1:5" ht="30" x14ac:dyDescent="0.25">
      <c r="A326" s="15" t="s">
        <v>61</v>
      </c>
      <c r="B326" s="30">
        <v>5100100047</v>
      </c>
      <c r="C326" s="12">
        <v>200</v>
      </c>
      <c r="D326" s="13"/>
      <c r="E326" s="53">
        <f>E327</f>
        <v>9</v>
      </c>
    </row>
    <row r="327" spans="1:5" ht="30" x14ac:dyDescent="0.25">
      <c r="A327" s="14" t="s">
        <v>143</v>
      </c>
      <c r="B327" s="30">
        <v>5100100047</v>
      </c>
      <c r="C327" s="12">
        <v>200</v>
      </c>
      <c r="D327" s="13" t="s">
        <v>144</v>
      </c>
      <c r="E327" s="53">
        <f>SUM('[1]9'!G889)</f>
        <v>9</v>
      </c>
    </row>
    <row r="328" spans="1:5" ht="60" x14ac:dyDescent="0.25">
      <c r="A328" s="23" t="s">
        <v>335</v>
      </c>
      <c r="B328" s="28" t="s">
        <v>145</v>
      </c>
      <c r="C328" s="12"/>
      <c r="D328" s="13"/>
      <c r="E328" s="53">
        <f>E331</f>
        <v>8.4</v>
      </c>
    </row>
    <row r="329" spans="1:5" ht="75" x14ac:dyDescent="0.25">
      <c r="A329" s="23" t="s">
        <v>287</v>
      </c>
      <c r="B329" s="20" t="s">
        <v>387</v>
      </c>
      <c r="C329" s="12"/>
      <c r="D329" s="13"/>
      <c r="E329" s="53">
        <f>E331</f>
        <v>8.4</v>
      </c>
    </row>
    <row r="330" spans="1:5" ht="60" x14ac:dyDescent="0.25">
      <c r="A330" s="23" t="s">
        <v>386</v>
      </c>
      <c r="B330" s="20" t="s">
        <v>146</v>
      </c>
      <c r="C330" s="12"/>
      <c r="D330" s="13"/>
      <c r="E330" s="53">
        <f>SUM(E331)</f>
        <v>8.4</v>
      </c>
    </row>
    <row r="331" spans="1:5" ht="30" x14ac:dyDescent="0.25">
      <c r="A331" s="15" t="s">
        <v>61</v>
      </c>
      <c r="B331" s="28" t="s">
        <v>146</v>
      </c>
      <c r="C331" s="12">
        <v>200</v>
      </c>
      <c r="D331" s="13"/>
      <c r="E331" s="53">
        <f>E332</f>
        <v>8.4</v>
      </c>
    </row>
    <row r="332" spans="1:5" ht="30" x14ac:dyDescent="0.25">
      <c r="A332" s="14" t="s">
        <v>143</v>
      </c>
      <c r="B332" s="28" t="s">
        <v>146</v>
      </c>
      <c r="C332" s="12">
        <v>200</v>
      </c>
      <c r="D332" s="13" t="s">
        <v>144</v>
      </c>
      <c r="E332" s="53">
        <f>SUM('[1]9'!G895)</f>
        <v>8.4</v>
      </c>
    </row>
    <row r="333" spans="1:5" ht="45" x14ac:dyDescent="0.25">
      <c r="A333" s="14" t="s">
        <v>147</v>
      </c>
      <c r="B333" s="28" t="s">
        <v>148</v>
      </c>
      <c r="C333" s="12"/>
      <c r="D333" s="13"/>
      <c r="E333" s="53">
        <f>E336+E338+E342+E344+E346+E348+E340</f>
        <v>743.3</v>
      </c>
    </row>
    <row r="334" spans="1:5" ht="75" x14ac:dyDescent="0.25">
      <c r="A334" s="14" t="s">
        <v>388</v>
      </c>
      <c r="B334" s="30">
        <v>5300100000</v>
      </c>
      <c r="C334" s="12"/>
      <c r="D334" s="13"/>
      <c r="E334" s="53">
        <f>SUM(E335)</f>
        <v>743.3</v>
      </c>
    </row>
    <row r="335" spans="1:5" ht="60" x14ac:dyDescent="0.25">
      <c r="A335" s="14" t="s">
        <v>288</v>
      </c>
      <c r="B335" s="28" t="s">
        <v>149</v>
      </c>
      <c r="C335" s="12"/>
      <c r="D335" s="13"/>
      <c r="E335" s="53">
        <f>SUM(E336+E338+E340+E342+E344+E346+E348)</f>
        <v>743.3</v>
      </c>
    </row>
    <row r="336" spans="1:5" ht="30" x14ac:dyDescent="0.25">
      <c r="A336" s="15" t="s">
        <v>61</v>
      </c>
      <c r="B336" s="28" t="s">
        <v>149</v>
      </c>
      <c r="C336" s="12">
        <v>200</v>
      </c>
      <c r="D336" s="13"/>
      <c r="E336" s="53">
        <f>E337</f>
        <v>482.49999999999994</v>
      </c>
    </row>
    <row r="337" spans="1:5" x14ac:dyDescent="0.25">
      <c r="A337" s="14" t="s">
        <v>126</v>
      </c>
      <c r="B337" s="28" t="s">
        <v>149</v>
      </c>
      <c r="C337" s="12">
        <v>200</v>
      </c>
      <c r="D337" s="13" t="s">
        <v>127</v>
      </c>
      <c r="E337" s="53">
        <f>SUM('[1]9'!G817+'[1]9'!G627+'[1]9'!G1163)</f>
        <v>482.49999999999994</v>
      </c>
    </row>
    <row r="338" spans="1:5" ht="30" x14ac:dyDescent="0.25">
      <c r="A338" s="15" t="s">
        <v>61</v>
      </c>
      <c r="B338" s="28" t="s">
        <v>149</v>
      </c>
      <c r="C338" s="12">
        <v>200</v>
      </c>
      <c r="D338" s="13"/>
      <c r="E338" s="53">
        <f>E339</f>
        <v>63.4</v>
      </c>
    </row>
    <row r="339" spans="1:5" ht="30" x14ac:dyDescent="0.25">
      <c r="A339" s="14" t="s">
        <v>16</v>
      </c>
      <c r="B339" s="28" t="s">
        <v>149</v>
      </c>
      <c r="C339" s="12">
        <v>200</v>
      </c>
      <c r="D339" s="13" t="s">
        <v>17</v>
      </c>
      <c r="E339" s="53">
        <f>SUM('[1]9'!G427+'[1]9'!G965)</f>
        <v>63.4</v>
      </c>
    </row>
    <row r="340" spans="1:5" ht="30" x14ac:dyDescent="0.25">
      <c r="A340" s="15" t="s">
        <v>15</v>
      </c>
      <c r="B340" s="28" t="s">
        <v>149</v>
      </c>
      <c r="C340" s="12">
        <v>600</v>
      </c>
      <c r="D340" s="13"/>
      <c r="E340" s="53">
        <f>SUM(E341)</f>
        <v>39</v>
      </c>
    </row>
    <row r="341" spans="1:5" ht="30" x14ac:dyDescent="0.25">
      <c r="A341" s="14" t="s">
        <v>16</v>
      </c>
      <c r="B341" s="28" t="s">
        <v>149</v>
      </c>
      <c r="C341" s="12">
        <v>600</v>
      </c>
      <c r="D341" s="13" t="s">
        <v>17</v>
      </c>
      <c r="E341" s="53">
        <f>SUM('[1]9'!G430)</f>
        <v>39</v>
      </c>
    </row>
    <row r="342" spans="1:5" ht="30" x14ac:dyDescent="0.25">
      <c r="A342" s="15" t="s">
        <v>61</v>
      </c>
      <c r="B342" s="28" t="s">
        <v>149</v>
      </c>
      <c r="C342" s="12">
        <v>200</v>
      </c>
      <c r="D342" s="13"/>
      <c r="E342" s="53">
        <f>SUM(E343)</f>
        <v>42.3</v>
      </c>
    </row>
    <row r="343" spans="1:5" x14ac:dyDescent="0.25">
      <c r="A343" s="14" t="s">
        <v>111</v>
      </c>
      <c r="B343" s="28" t="s">
        <v>149</v>
      </c>
      <c r="C343" s="12">
        <v>200</v>
      </c>
      <c r="D343" s="13" t="s">
        <v>112</v>
      </c>
      <c r="E343" s="53">
        <f>SUM('[1]9'!G520)</f>
        <v>42.3</v>
      </c>
    </row>
    <row r="344" spans="1:5" ht="30" x14ac:dyDescent="0.25">
      <c r="A344" s="15" t="s">
        <v>15</v>
      </c>
      <c r="B344" s="28" t="s">
        <v>149</v>
      </c>
      <c r="C344" s="12">
        <v>600</v>
      </c>
      <c r="D344" s="13"/>
      <c r="E344" s="53">
        <f>SUM(E345)</f>
        <v>28.4</v>
      </c>
    </row>
    <row r="345" spans="1:5" x14ac:dyDescent="0.25">
      <c r="A345" s="14" t="s">
        <v>111</v>
      </c>
      <c r="B345" s="28" t="s">
        <v>149</v>
      </c>
      <c r="C345" s="12">
        <v>600</v>
      </c>
      <c r="D345" s="13" t="s">
        <v>112</v>
      </c>
      <c r="E345" s="53">
        <f>SUM('[1]9'!G523)</f>
        <v>28.4</v>
      </c>
    </row>
    <row r="346" spans="1:5" ht="30" x14ac:dyDescent="0.25">
      <c r="A346" s="15" t="s">
        <v>61</v>
      </c>
      <c r="B346" s="28" t="s">
        <v>149</v>
      </c>
      <c r="C346" s="12">
        <v>200</v>
      </c>
      <c r="D346" s="13"/>
      <c r="E346" s="53">
        <f>SUM(E347)</f>
        <v>37.700000000000003</v>
      </c>
    </row>
    <row r="347" spans="1:5" x14ac:dyDescent="0.25">
      <c r="A347" s="14" t="s">
        <v>150</v>
      </c>
      <c r="B347" s="28" t="s">
        <v>149</v>
      </c>
      <c r="C347" s="12">
        <v>200</v>
      </c>
      <c r="D347" s="13" t="s">
        <v>49</v>
      </c>
      <c r="E347" s="53">
        <f>SUM('[1]9'!G206)</f>
        <v>37.700000000000003</v>
      </c>
    </row>
    <row r="348" spans="1:5" ht="30" x14ac:dyDescent="0.25">
      <c r="A348" s="15" t="s">
        <v>15</v>
      </c>
      <c r="B348" s="28" t="s">
        <v>149</v>
      </c>
      <c r="C348" s="12">
        <v>600</v>
      </c>
      <c r="D348" s="13"/>
      <c r="E348" s="53">
        <f>SUM(E349)</f>
        <v>50</v>
      </c>
    </row>
    <row r="349" spans="1:5" x14ac:dyDescent="0.25">
      <c r="A349" s="14" t="s">
        <v>150</v>
      </c>
      <c r="B349" s="28" t="s">
        <v>149</v>
      </c>
      <c r="C349" s="12">
        <v>600</v>
      </c>
      <c r="D349" s="13" t="s">
        <v>49</v>
      </c>
      <c r="E349" s="53">
        <f>SUM('[1]9'!G209)</f>
        <v>50</v>
      </c>
    </row>
    <row r="350" spans="1:5" ht="45" x14ac:dyDescent="0.25">
      <c r="A350" s="14" t="s">
        <v>151</v>
      </c>
      <c r="B350" s="20" t="s">
        <v>289</v>
      </c>
      <c r="C350" s="12"/>
      <c r="D350" s="13"/>
      <c r="E350" s="53">
        <f>E353+E355</f>
        <v>23616.699999999997</v>
      </c>
    </row>
    <row r="351" spans="1:5" ht="75" x14ac:dyDescent="0.25">
      <c r="A351" s="14" t="s">
        <v>290</v>
      </c>
      <c r="B351" s="30">
        <v>8900100000</v>
      </c>
      <c r="C351" s="12"/>
      <c r="D351" s="13"/>
      <c r="E351" s="53">
        <f>SUM(E352+E355)</f>
        <v>23616.699999999997</v>
      </c>
    </row>
    <row r="352" spans="1:5" ht="30" x14ac:dyDescent="0.25">
      <c r="A352" s="14" t="s">
        <v>273</v>
      </c>
      <c r="B352" s="28" t="s">
        <v>250</v>
      </c>
      <c r="C352" s="12"/>
      <c r="D352" s="13"/>
      <c r="E352" s="53">
        <f>SUM(E353)</f>
        <v>22482.399999999998</v>
      </c>
    </row>
    <row r="353" spans="1:5" ht="30" x14ac:dyDescent="0.25">
      <c r="A353" s="15" t="s">
        <v>61</v>
      </c>
      <c r="B353" s="28" t="s">
        <v>250</v>
      </c>
      <c r="C353" s="12">
        <v>200</v>
      </c>
      <c r="D353" s="13"/>
      <c r="E353" s="53">
        <f>E354</f>
        <v>22482.399999999998</v>
      </c>
    </row>
    <row r="354" spans="1:5" ht="30" x14ac:dyDescent="0.25">
      <c r="A354" s="14" t="s">
        <v>152</v>
      </c>
      <c r="B354" s="28" t="s">
        <v>250</v>
      </c>
      <c r="C354" s="12">
        <v>200</v>
      </c>
      <c r="D354" s="13" t="s">
        <v>153</v>
      </c>
      <c r="E354" s="53">
        <f>SUM('[1]9'!G912+'[1]9'!G916)</f>
        <v>22482.399999999998</v>
      </c>
    </row>
    <row r="355" spans="1:5" ht="60" x14ac:dyDescent="0.25">
      <c r="A355" s="15" t="s">
        <v>274</v>
      </c>
      <c r="B355" s="30">
        <v>8900100050</v>
      </c>
      <c r="C355" s="12"/>
      <c r="D355" s="13"/>
      <c r="E355" s="53">
        <f>SUM(E356)</f>
        <v>1134.3</v>
      </c>
    </row>
    <row r="356" spans="1:5" ht="30" x14ac:dyDescent="0.25">
      <c r="A356" s="15" t="s">
        <v>61</v>
      </c>
      <c r="B356" s="30">
        <v>8900100050</v>
      </c>
      <c r="C356" s="12">
        <v>200</v>
      </c>
      <c r="D356" s="13"/>
      <c r="E356" s="53">
        <f>SUM(E357)</f>
        <v>1134.3</v>
      </c>
    </row>
    <row r="357" spans="1:5" ht="30" x14ac:dyDescent="0.25">
      <c r="A357" s="14" t="s">
        <v>152</v>
      </c>
      <c r="B357" s="30">
        <v>8900100050</v>
      </c>
      <c r="C357" s="12">
        <v>200</v>
      </c>
      <c r="D357" s="13" t="s">
        <v>153</v>
      </c>
      <c r="E357" s="53">
        <f>SUM('[1]9'!G920)</f>
        <v>1134.3</v>
      </c>
    </row>
    <row r="358" spans="1:5" ht="60" x14ac:dyDescent="0.25">
      <c r="A358" s="23" t="s">
        <v>154</v>
      </c>
      <c r="B358" s="20" t="s">
        <v>251</v>
      </c>
      <c r="C358" s="12"/>
      <c r="D358" s="13"/>
      <c r="E358" s="53">
        <f>E359</f>
        <v>7857.5</v>
      </c>
    </row>
    <row r="359" spans="1:5" ht="46.5" customHeight="1" x14ac:dyDescent="0.25">
      <c r="A359" s="23" t="s">
        <v>420</v>
      </c>
      <c r="B359" s="44">
        <v>5410000000</v>
      </c>
      <c r="C359" s="12"/>
      <c r="D359" s="13"/>
      <c r="E359" s="53">
        <f>E360</f>
        <v>7857.5</v>
      </c>
    </row>
    <row r="360" spans="1:5" ht="60" x14ac:dyDescent="0.25">
      <c r="A360" s="23" t="s">
        <v>291</v>
      </c>
      <c r="B360" s="44">
        <v>5410100000</v>
      </c>
      <c r="C360" s="12"/>
      <c r="D360" s="13"/>
      <c r="E360" s="53">
        <f>E361+E364+E367</f>
        <v>7857.5</v>
      </c>
    </row>
    <row r="361" spans="1:5" ht="105" x14ac:dyDescent="0.25">
      <c r="A361" s="14" t="s">
        <v>419</v>
      </c>
      <c r="B361" s="28" t="s">
        <v>155</v>
      </c>
      <c r="C361" s="12"/>
      <c r="D361" s="13"/>
      <c r="E361" s="53">
        <f>E362</f>
        <v>4074.9</v>
      </c>
    </row>
    <row r="362" spans="1:5" ht="30" x14ac:dyDescent="0.25">
      <c r="A362" s="15" t="s">
        <v>15</v>
      </c>
      <c r="B362" s="28" t="s">
        <v>155</v>
      </c>
      <c r="C362" s="12">
        <v>600</v>
      </c>
      <c r="D362" s="13"/>
      <c r="E362" s="53">
        <f>E363</f>
        <v>4074.9</v>
      </c>
    </row>
    <row r="363" spans="1:5" x14ac:dyDescent="0.25">
      <c r="A363" s="14" t="s">
        <v>78</v>
      </c>
      <c r="B363" s="28" t="s">
        <v>155</v>
      </c>
      <c r="C363" s="12">
        <v>600</v>
      </c>
      <c r="D363" s="13" t="s">
        <v>79</v>
      </c>
      <c r="E363" s="53">
        <f>SUM('[1]9'!G371)</f>
        <v>4074.9</v>
      </c>
    </row>
    <row r="364" spans="1:5" ht="105" x14ac:dyDescent="0.25">
      <c r="A364" s="14" t="s">
        <v>421</v>
      </c>
      <c r="B364" s="28" t="s">
        <v>155</v>
      </c>
      <c r="C364" s="12"/>
      <c r="D364" s="13"/>
      <c r="E364" s="53">
        <f>E365</f>
        <v>214.5</v>
      </c>
    </row>
    <row r="365" spans="1:5" ht="30" x14ac:dyDescent="0.25">
      <c r="A365" s="15" t="s">
        <v>15</v>
      </c>
      <c r="B365" s="28" t="s">
        <v>155</v>
      </c>
      <c r="C365" s="12">
        <v>600</v>
      </c>
      <c r="D365" s="13"/>
      <c r="E365" s="53">
        <f>SUM('[1]9'!G375)</f>
        <v>214.5</v>
      </c>
    </row>
    <row r="366" spans="1:5" x14ac:dyDescent="0.25">
      <c r="A366" s="14" t="s">
        <v>78</v>
      </c>
      <c r="B366" s="28" t="s">
        <v>155</v>
      </c>
      <c r="C366" s="12">
        <v>600</v>
      </c>
      <c r="D366" s="13" t="s">
        <v>79</v>
      </c>
      <c r="E366" s="53">
        <v>332</v>
      </c>
    </row>
    <row r="367" spans="1:5" ht="45" x14ac:dyDescent="0.25">
      <c r="A367" s="14" t="s">
        <v>275</v>
      </c>
      <c r="B367" s="28" t="s">
        <v>156</v>
      </c>
      <c r="C367" s="12"/>
      <c r="D367" s="13"/>
      <c r="E367" s="53">
        <f>E370+E368</f>
        <v>3568.1</v>
      </c>
    </row>
    <row r="368" spans="1:5" ht="30" x14ac:dyDescent="0.25">
      <c r="A368" s="15" t="s">
        <v>61</v>
      </c>
      <c r="B368" s="28" t="s">
        <v>156</v>
      </c>
      <c r="C368" s="12">
        <v>200</v>
      </c>
      <c r="D368" s="13"/>
      <c r="E368" s="53">
        <f>SUM(E369)</f>
        <v>820.4</v>
      </c>
    </row>
    <row r="369" spans="1:5" x14ac:dyDescent="0.25">
      <c r="A369" s="14" t="s">
        <v>111</v>
      </c>
      <c r="B369" s="28" t="s">
        <v>156</v>
      </c>
      <c r="C369" s="12">
        <v>200</v>
      </c>
      <c r="D369" s="13" t="s">
        <v>112</v>
      </c>
      <c r="E369" s="53">
        <f>SUM('[1]9'!G530)</f>
        <v>820.4</v>
      </c>
    </row>
    <row r="370" spans="1:5" ht="30" x14ac:dyDescent="0.25">
      <c r="A370" s="15" t="s">
        <v>15</v>
      </c>
      <c r="B370" s="28" t="s">
        <v>156</v>
      </c>
      <c r="C370" s="12">
        <v>600</v>
      </c>
      <c r="D370" s="13"/>
      <c r="E370" s="53">
        <f>SUM(E371)</f>
        <v>2747.7</v>
      </c>
    </row>
    <row r="371" spans="1:5" x14ac:dyDescent="0.25">
      <c r="A371" s="14" t="s">
        <v>111</v>
      </c>
      <c r="B371" s="28" t="s">
        <v>156</v>
      </c>
      <c r="C371" s="12">
        <v>600</v>
      </c>
      <c r="D371" s="13" t="s">
        <v>112</v>
      </c>
      <c r="E371" s="53">
        <f>SUM('[1]9'!G533)</f>
        <v>2747.7</v>
      </c>
    </row>
    <row r="372" spans="1:5" ht="45" x14ac:dyDescent="0.25">
      <c r="A372" s="14" t="s">
        <v>157</v>
      </c>
      <c r="B372" s="28" t="s">
        <v>158</v>
      </c>
      <c r="C372" s="12"/>
      <c r="D372" s="13"/>
      <c r="E372" s="53">
        <f>E375</f>
        <v>40.4</v>
      </c>
    </row>
    <row r="373" spans="1:5" ht="75" x14ac:dyDescent="0.25">
      <c r="A373" s="14" t="s">
        <v>402</v>
      </c>
      <c r="B373" s="20">
        <v>5500100000</v>
      </c>
      <c r="C373" s="12"/>
      <c r="D373" s="13"/>
      <c r="E373" s="53">
        <f>E375</f>
        <v>40.4</v>
      </c>
    </row>
    <row r="374" spans="1:5" ht="90" x14ac:dyDescent="0.25">
      <c r="A374" s="14" t="s">
        <v>348</v>
      </c>
      <c r="B374" s="28" t="s">
        <v>159</v>
      </c>
      <c r="C374" s="12"/>
      <c r="D374" s="13"/>
      <c r="E374" s="53">
        <f>SUM(E375)</f>
        <v>40.4</v>
      </c>
    </row>
    <row r="375" spans="1:5" ht="30" x14ac:dyDescent="0.25">
      <c r="A375" s="15" t="s">
        <v>61</v>
      </c>
      <c r="B375" s="28" t="s">
        <v>159</v>
      </c>
      <c r="C375" s="12">
        <v>200</v>
      </c>
      <c r="D375" s="13"/>
      <c r="E375" s="53">
        <f>E376</f>
        <v>40.4</v>
      </c>
    </row>
    <row r="376" spans="1:5" x14ac:dyDescent="0.25">
      <c r="A376" s="14" t="s">
        <v>150</v>
      </c>
      <c r="B376" s="28" t="s">
        <v>159</v>
      </c>
      <c r="C376" s="12">
        <v>200</v>
      </c>
      <c r="D376" s="13" t="s">
        <v>49</v>
      </c>
      <c r="E376" s="53">
        <f>SUM('[1]9'!G215)</f>
        <v>40.4</v>
      </c>
    </row>
    <row r="377" spans="1:5" ht="45" x14ac:dyDescent="0.25">
      <c r="A377" s="23" t="s">
        <v>160</v>
      </c>
      <c r="B377" s="28" t="s">
        <v>161</v>
      </c>
      <c r="C377" s="12"/>
      <c r="D377" s="13"/>
      <c r="E377" s="53">
        <f>E380+E382</f>
        <v>144</v>
      </c>
    </row>
    <row r="378" spans="1:5" ht="90" x14ac:dyDescent="0.25">
      <c r="A378" s="23" t="s">
        <v>292</v>
      </c>
      <c r="B378" s="20">
        <v>5600100000</v>
      </c>
      <c r="C378" s="12"/>
      <c r="D378" s="13"/>
      <c r="E378" s="53">
        <f>SUM(E379)</f>
        <v>144</v>
      </c>
    </row>
    <row r="379" spans="1:5" ht="75" x14ac:dyDescent="0.25">
      <c r="A379" s="23" t="s">
        <v>293</v>
      </c>
      <c r="B379" s="28" t="s">
        <v>162</v>
      </c>
      <c r="C379" s="12"/>
      <c r="D379" s="13"/>
      <c r="E379" s="53">
        <f>SUM(E380+E382)</f>
        <v>144</v>
      </c>
    </row>
    <row r="380" spans="1:5" ht="30" x14ac:dyDescent="0.25">
      <c r="A380" s="15" t="s">
        <v>15</v>
      </c>
      <c r="B380" s="28" t="s">
        <v>162</v>
      </c>
      <c r="C380" s="12">
        <v>600</v>
      </c>
      <c r="D380" s="13"/>
      <c r="E380" s="53">
        <f>E381</f>
        <v>126</v>
      </c>
    </row>
    <row r="381" spans="1:5" x14ac:dyDescent="0.25">
      <c r="A381" s="14" t="s">
        <v>111</v>
      </c>
      <c r="B381" s="28" t="s">
        <v>162</v>
      </c>
      <c r="C381" s="12">
        <v>600</v>
      </c>
      <c r="D381" s="13" t="s">
        <v>112</v>
      </c>
      <c r="E381" s="53">
        <f>SUM('[1]9'!G539)</f>
        <v>126</v>
      </c>
    </row>
    <row r="382" spans="1:5" ht="30" x14ac:dyDescent="0.25">
      <c r="A382" s="15" t="s">
        <v>15</v>
      </c>
      <c r="B382" s="28" t="s">
        <v>162</v>
      </c>
      <c r="C382" s="12">
        <v>600</v>
      </c>
      <c r="D382" s="13"/>
      <c r="E382" s="53">
        <f>E383</f>
        <v>18</v>
      </c>
    </row>
    <row r="383" spans="1:5" x14ac:dyDescent="0.25">
      <c r="A383" s="14" t="s">
        <v>150</v>
      </c>
      <c r="B383" s="28" t="s">
        <v>162</v>
      </c>
      <c r="C383" s="12">
        <v>600</v>
      </c>
      <c r="D383" s="13" t="s">
        <v>49</v>
      </c>
      <c r="E383" s="53">
        <f>SUM('[1]9'!G221)</f>
        <v>18</v>
      </c>
    </row>
    <row r="384" spans="1:5" ht="45" x14ac:dyDescent="0.25">
      <c r="A384" s="14" t="s">
        <v>422</v>
      </c>
      <c r="B384" s="28" t="s">
        <v>163</v>
      </c>
      <c r="C384" s="12"/>
      <c r="D384" s="13"/>
      <c r="E384" s="53">
        <f>E385+E390</f>
        <v>6582.9</v>
      </c>
    </row>
    <row r="385" spans="1:5" ht="45" x14ac:dyDescent="0.25">
      <c r="A385" s="14" t="s">
        <v>164</v>
      </c>
      <c r="B385" s="20">
        <v>5710000000</v>
      </c>
      <c r="C385" s="12"/>
      <c r="D385" s="13"/>
      <c r="E385" s="53">
        <f>E386</f>
        <v>266.60000000000002</v>
      </c>
    </row>
    <row r="386" spans="1:5" ht="60" x14ac:dyDescent="0.25">
      <c r="A386" s="14" t="s">
        <v>294</v>
      </c>
      <c r="B386" s="20" t="s">
        <v>295</v>
      </c>
      <c r="C386" s="12"/>
      <c r="D386" s="13"/>
      <c r="E386" s="53">
        <f>E387</f>
        <v>266.60000000000002</v>
      </c>
    </row>
    <row r="387" spans="1:5" ht="45" x14ac:dyDescent="0.25">
      <c r="A387" s="14" t="s">
        <v>296</v>
      </c>
      <c r="B387" s="28" t="s">
        <v>165</v>
      </c>
      <c r="C387" s="12"/>
      <c r="D387" s="13"/>
      <c r="E387" s="53">
        <f>SUM(E388)</f>
        <v>266.60000000000002</v>
      </c>
    </row>
    <row r="388" spans="1:5" ht="30" x14ac:dyDescent="0.25">
      <c r="A388" s="15" t="s">
        <v>61</v>
      </c>
      <c r="B388" s="28" t="s">
        <v>165</v>
      </c>
      <c r="C388" s="12">
        <v>200</v>
      </c>
      <c r="D388" s="13"/>
      <c r="E388" s="53">
        <f>E389</f>
        <v>266.60000000000002</v>
      </c>
    </row>
    <row r="389" spans="1:5" x14ac:dyDescent="0.25">
      <c r="A389" s="14" t="s">
        <v>166</v>
      </c>
      <c r="B389" s="28" t="s">
        <v>165</v>
      </c>
      <c r="C389" s="12">
        <v>200</v>
      </c>
      <c r="D389" s="13" t="s">
        <v>167</v>
      </c>
      <c r="E389" s="53">
        <f>SUM('[1]9'!G1048)</f>
        <v>266.60000000000002</v>
      </c>
    </row>
    <row r="390" spans="1:5" ht="45" x14ac:dyDescent="0.25">
      <c r="A390" s="14" t="s">
        <v>297</v>
      </c>
      <c r="B390" s="20" t="s">
        <v>298</v>
      </c>
      <c r="C390" s="12"/>
      <c r="D390" s="13"/>
      <c r="E390" s="53">
        <f>SUM(E391)</f>
        <v>6316.2999999999993</v>
      </c>
    </row>
    <row r="391" spans="1:5" ht="60" x14ac:dyDescent="0.25">
      <c r="A391" s="14" t="s">
        <v>299</v>
      </c>
      <c r="B391" s="20" t="s">
        <v>300</v>
      </c>
      <c r="C391" s="12"/>
      <c r="D391" s="13"/>
      <c r="E391" s="53">
        <f>E392+E395+E402+E405</f>
        <v>6316.2999999999993</v>
      </c>
    </row>
    <row r="392" spans="1:5" ht="60" x14ac:dyDescent="0.25">
      <c r="A392" s="14" t="s">
        <v>412</v>
      </c>
      <c r="B392" s="20" t="s">
        <v>301</v>
      </c>
      <c r="C392" s="12"/>
      <c r="D392" s="13"/>
      <c r="E392" s="53">
        <f>SUM(E393)</f>
        <v>3412.6</v>
      </c>
    </row>
    <row r="393" spans="1:5" ht="30" x14ac:dyDescent="0.25">
      <c r="A393" s="15" t="s">
        <v>128</v>
      </c>
      <c r="B393" s="20" t="s">
        <v>301</v>
      </c>
      <c r="C393" s="12">
        <v>400</v>
      </c>
      <c r="D393" s="13"/>
      <c r="E393" s="53">
        <f>SUM(E394)</f>
        <v>3412.6</v>
      </c>
    </row>
    <row r="394" spans="1:5" x14ac:dyDescent="0.25">
      <c r="A394" s="15" t="s">
        <v>129</v>
      </c>
      <c r="B394" s="20" t="s">
        <v>301</v>
      </c>
      <c r="C394" s="12">
        <v>400</v>
      </c>
      <c r="D394" s="13" t="s">
        <v>130</v>
      </c>
      <c r="E394" s="53">
        <f>SUM('[1]9'!G1067)</f>
        <v>3412.6</v>
      </c>
    </row>
    <row r="395" spans="1:5" ht="45" x14ac:dyDescent="0.25">
      <c r="A395" s="15" t="s">
        <v>413</v>
      </c>
      <c r="B395" s="20" t="s">
        <v>268</v>
      </c>
      <c r="C395" s="12"/>
      <c r="D395" s="13"/>
      <c r="E395" s="53">
        <f>SUM(E396+E399)</f>
        <v>2385.2999999999997</v>
      </c>
    </row>
    <row r="396" spans="1:5" ht="30" x14ac:dyDescent="0.25">
      <c r="A396" s="15" t="s">
        <v>267</v>
      </c>
      <c r="B396" s="20" t="s">
        <v>268</v>
      </c>
      <c r="C396" s="12"/>
      <c r="D396" s="13"/>
      <c r="E396" s="53">
        <f>SUM(E397)</f>
        <v>2266.1</v>
      </c>
    </row>
    <row r="397" spans="1:5" ht="30" x14ac:dyDescent="0.25">
      <c r="A397" s="15" t="s">
        <v>128</v>
      </c>
      <c r="B397" s="20" t="s">
        <v>268</v>
      </c>
      <c r="C397" s="12">
        <v>400</v>
      </c>
      <c r="D397" s="13"/>
      <c r="E397" s="53">
        <f>SUM(E398)</f>
        <v>2266.1</v>
      </c>
    </row>
    <row r="398" spans="1:5" x14ac:dyDescent="0.25">
      <c r="A398" s="15" t="s">
        <v>129</v>
      </c>
      <c r="B398" s="20" t="s">
        <v>268</v>
      </c>
      <c r="C398" s="12">
        <v>400</v>
      </c>
      <c r="D398" s="13" t="s">
        <v>130</v>
      </c>
      <c r="E398" s="53">
        <f>SUM('[1]9'!G1072)</f>
        <v>2266.1</v>
      </c>
    </row>
    <row r="399" spans="1:5" ht="30" x14ac:dyDescent="0.25">
      <c r="A399" s="15" t="s">
        <v>269</v>
      </c>
      <c r="B399" s="20" t="s">
        <v>268</v>
      </c>
      <c r="C399" s="12"/>
      <c r="D399" s="13"/>
      <c r="E399" s="53">
        <f>SUM(E400)</f>
        <v>119.2</v>
      </c>
    </row>
    <row r="400" spans="1:5" ht="30" x14ac:dyDescent="0.25">
      <c r="A400" s="15" t="s">
        <v>128</v>
      </c>
      <c r="B400" s="20" t="s">
        <v>268</v>
      </c>
      <c r="C400" s="12">
        <v>400</v>
      </c>
      <c r="D400" s="13"/>
      <c r="E400" s="53">
        <f>SUM(E401)</f>
        <v>119.2</v>
      </c>
    </row>
    <row r="401" spans="1:5" x14ac:dyDescent="0.25">
      <c r="A401" s="15" t="s">
        <v>129</v>
      </c>
      <c r="B401" s="20" t="s">
        <v>268</v>
      </c>
      <c r="C401" s="12">
        <v>400</v>
      </c>
      <c r="D401" s="13" t="s">
        <v>130</v>
      </c>
      <c r="E401" s="53">
        <f>SUM('[1]9'!G1076)</f>
        <v>119.2</v>
      </c>
    </row>
    <row r="402" spans="1:5" ht="75" x14ac:dyDescent="0.25">
      <c r="A402" s="15" t="s">
        <v>351</v>
      </c>
      <c r="B402" s="17" t="s">
        <v>307</v>
      </c>
      <c r="C402" s="12"/>
      <c r="D402" s="13"/>
      <c r="E402" s="53">
        <f>SUM(E403)</f>
        <v>492</v>
      </c>
    </row>
    <row r="403" spans="1:5" ht="30" x14ac:dyDescent="0.25">
      <c r="A403" s="15" t="s">
        <v>15</v>
      </c>
      <c r="B403" s="17" t="s">
        <v>307</v>
      </c>
      <c r="C403" s="12">
        <v>600</v>
      </c>
      <c r="D403" s="13"/>
      <c r="E403" s="53">
        <f>SUM(E404)</f>
        <v>492</v>
      </c>
    </row>
    <row r="404" spans="1:5" x14ac:dyDescent="0.25">
      <c r="A404" s="14" t="s">
        <v>166</v>
      </c>
      <c r="B404" s="17" t="s">
        <v>307</v>
      </c>
      <c r="C404" s="12">
        <v>600</v>
      </c>
      <c r="D404" s="13" t="s">
        <v>167</v>
      </c>
      <c r="E404" s="53">
        <f>SUM('[1]9'!G569)</f>
        <v>492</v>
      </c>
    </row>
    <row r="405" spans="1:5" ht="75" x14ac:dyDescent="0.25">
      <c r="A405" s="15" t="s">
        <v>352</v>
      </c>
      <c r="B405" s="17" t="s">
        <v>307</v>
      </c>
      <c r="C405" s="12"/>
      <c r="D405" s="13"/>
      <c r="E405" s="53">
        <f>E406</f>
        <v>26.4</v>
      </c>
    </row>
    <row r="406" spans="1:5" ht="30" x14ac:dyDescent="0.25">
      <c r="A406" s="15" t="s">
        <v>15</v>
      </c>
      <c r="B406" s="17" t="s">
        <v>307</v>
      </c>
      <c r="C406" s="12">
        <v>600</v>
      </c>
      <c r="D406" s="13"/>
      <c r="E406" s="53">
        <f>E407</f>
        <v>26.4</v>
      </c>
    </row>
    <row r="407" spans="1:5" x14ac:dyDescent="0.25">
      <c r="A407" s="14" t="s">
        <v>166</v>
      </c>
      <c r="B407" s="17" t="s">
        <v>307</v>
      </c>
      <c r="C407" s="12">
        <v>600</v>
      </c>
      <c r="D407" s="13" t="s">
        <v>167</v>
      </c>
      <c r="E407" s="53">
        <f>SUM('[1]9'!G573)</f>
        <v>26.4</v>
      </c>
    </row>
    <row r="408" spans="1:5" ht="45" x14ac:dyDescent="0.25">
      <c r="A408" s="14" t="s">
        <v>168</v>
      </c>
      <c r="B408" s="30">
        <v>5900000000</v>
      </c>
      <c r="C408" s="12"/>
      <c r="D408" s="13"/>
      <c r="E408" s="53">
        <f>E409+E449+E460</f>
        <v>126459.30000000002</v>
      </c>
    </row>
    <row r="409" spans="1:5" ht="45" x14ac:dyDescent="0.25">
      <c r="A409" s="14" t="s">
        <v>409</v>
      </c>
      <c r="B409" s="28" t="s">
        <v>169</v>
      </c>
      <c r="C409" s="12"/>
      <c r="D409" s="13"/>
      <c r="E409" s="53">
        <f>E411+E414+E419+E422+E424+E427+E440+E443+E446</f>
        <v>82788.3</v>
      </c>
    </row>
    <row r="410" spans="1:5" ht="75" x14ac:dyDescent="0.25">
      <c r="A410" s="14" t="s">
        <v>393</v>
      </c>
      <c r="B410" s="20">
        <v>5910100000</v>
      </c>
      <c r="C410" s="12"/>
      <c r="D410" s="13"/>
      <c r="E410" s="53">
        <f>SUM(E411+E414+E419+E422+E424+E427+E440+E443+E446)</f>
        <v>82788.3</v>
      </c>
    </row>
    <row r="411" spans="1:5" ht="30" x14ac:dyDescent="0.25">
      <c r="A411" s="14" t="s">
        <v>336</v>
      </c>
      <c r="B411" s="30">
        <v>5910100203</v>
      </c>
      <c r="C411" s="12"/>
      <c r="D411" s="13"/>
      <c r="E411" s="53">
        <f>SUM(E413)</f>
        <v>2734.5</v>
      </c>
    </row>
    <row r="412" spans="1:5" ht="75" x14ac:dyDescent="0.25">
      <c r="A412" s="14" t="s">
        <v>26</v>
      </c>
      <c r="B412" s="30">
        <v>5910100203</v>
      </c>
      <c r="C412" s="12">
        <v>100</v>
      </c>
      <c r="D412" s="13"/>
      <c r="E412" s="53">
        <f>SUM(E413)</f>
        <v>2734.5</v>
      </c>
    </row>
    <row r="413" spans="1:5" ht="45" x14ac:dyDescent="0.25">
      <c r="A413" s="14" t="s">
        <v>170</v>
      </c>
      <c r="B413" s="30">
        <v>5910100203</v>
      </c>
      <c r="C413" s="12">
        <v>100</v>
      </c>
      <c r="D413" s="13" t="s">
        <v>171</v>
      </c>
      <c r="E413" s="53">
        <f>SUM('[1]9'!G697)</f>
        <v>2734.5</v>
      </c>
    </row>
    <row r="414" spans="1:5" ht="30" x14ac:dyDescent="0.25">
      <c r="A414" s="14" t="s">
        <v>337</v>
      </c>
      <c r="B414" s="50">
        <v>5910100204</v>
      </c>
      <c r="C414" s="12"/>
      <c r="D414" s="13"/>
      <c r="E414" s="53">
        <f>SUM(E415)</f>
        <v>31900.400000000001</v>
      </c>
    </row>
    <row r="415" spans="1:5" ht="75" x14ac:dyDescent="0.25">
      <c r="A415" s="14" t="s">
        <v>26</v>
      </c>
      <c r="B415" s="50">
        <v>5910100204</v>
      </c>
      <c r="C415" s="12">
        <v>100</v>
      </c>
      <c r="D415" s="13"/>
      <c r="E415" s="53">
        <f>E416+E417+E418</f>
        <v>31900.400000000001</v>
      </c>
    </row>
    <row r="416" spans="1:5" ht="30" x14ac:dyDescent="0.25">
      <c r="A416" s="14" t="s">
        <v>172</v>
      </c>
      <c r="B416" s="50">
        <v>5910100204</v>
      </c>
      <c r="C416" s="12">
        <v>100</v>
      </c>
      <c r="D416" s="13" t="s">
        <v>173</v>
      </c>
      <c r="E416" s="53">
        <f>SUM('[1]9'!G706)</f>
        <v>20582.400000000001</v>
      </c>
    </row>
    <row r="417" spans="1:5" ht="45" x14ac:dyDescent="0.25">
      <c r="A417" s="14" t="s">
        <v>174</v>
      </c>
      <c r="B417" s="50">
        <v>5910100204</v>
      </c>
      <c r="C417" s="12">
        <v>100</v>
      </c>
      <c r="D417" s="13" t="s">
        <v>175</v>
      </c>
      <c r="E417" s="53">
        <f>SUM('[1]9'!G598)</f>
        <v>8775</v>
      </c>
    </row>
    <row r="418" spans="1:5" x14ac:dyDescent="0.25">
      <c r="A418" s="14" t="s">
        <v>126</v>
      </c>
      <c r="B418" s="50">
        <v>5910100204</v>
      </c>
      <c r="C418" s="12">
        <v>100</v>
      </c>
      <c r="D418" s="13" t="s">
        <v>127</v>
      </c>
      <c r="E418" s="53">
        <f>SUM('[1]9'!G797)</f>
        <v>2543</v>
      </c>
    </row>
    <row r="419" spans="1:5" ht="30" x14ac:dyDescent="0.25">
      <c r="A419" s="14" t="s">
        <v>327</v>
      </c>
      <c r="B419" s="55">
        <v>5910100224</v>
      </c>
      <c r="C419" s="12"/>
      <c r="D419" s="13"/>
      <c r="E419" s="53">
        <f>SUM(E420)</f>
        <v>2313</v>
      </c>
    </row>
    <row r="420" spans="1:5" ht="75" x14ac:dyDescent="0.25">
      <c r="A420" s="14" t="s">
        <v>26</v>
      </c>
      <c r="B420" s="55">
        <v>5910100224</v>
      </c>
      <c r="C420" s="12">
        <v>100</v>
      </c>
      <c r="D420" s="13"/>
      <c r="E420" s="53">
        <f>E421</f>
        <v>2313</v>
      </c>
    </row>
    <row r="421" spans="1:5" ht="45" x14ac:dyDescent="0.25">
      <c r="A421" s="14" t="s">
        <v>174</v>
      </c>
      <c r="B421" s="55">
        <v>5910100224</v>
      </c>
      <c r="C421" s="12">
        <v>100</v>
      </c>
      <c r="D421" s="13" t="s">
        <v>175</v>
      </c>
      <c r="E421" s="53">
        <f>SUM('[1]9'!G1135)</f>
        <v>2313</v>
      </c>
    </row>
    <row r="422" spans="1:5" ht="45" x14ac:dyDescent="0.25">
      <c r="A422" s="14" t="s">
        <v>323</v>
      </c>
      <c r="B422" s="50" t="s">
        <v>302</v>
      </c>
      <c r="C422" s="12"/>
      <c r="D422" s="13"/>
      <c r="E422" s="53">
        <f>SUM(E423)</f>
        <v>5208</v>
      </c>
    </row>
    <row r="423" spans="1:5" x14ac:dyDescent="0.25">
      <c r="A423" s="14" t="s">
        <v>126</v>
      </c>
      <c r="B423" s="50" t="s">
        <v>302</v>
      </c>
      <c r="C423" s="12">
        <v>100</v>
      </c>
      <c r="D423" s="13" t="s">
        <v>127</v>
      </c>
      <c r="E423" s="53">
        <f>SUM('[1]9'!G635)</f>
        <v>5208</v>
      </c>
    </row>
    <row r="424" spans="1:5" ht="45" x14ac:dyDescent="0.25">
      <c r="A424" s="34" t="s">
        <v>338</v>
      </c>
      <c r="B424" s="56">
        <v>5910145799</v>
      </c>
      <c r="C424" s="12"/>
      <c r="D424" s="13"/>
      <c r="E424" s="53">
        <f>SUM(E425)</f>
        <v>1369</v>
      </c>
    </row>
    <row r="425" spans="1:5" ht="75" x14ac:dyDescent="0.25">
      <c r="A425" s="14" t="s">
        <v>26</v>
      </c>
      <c r="B425" s="56">
        <v>5910145799</v>
      </c>
      <c r="C425" s="12">
        <v>100</v>
      </c>
      <c r="D425" s="13"/>
      <c r="E425" s="53">
        <f>SUM(E426)</f>
        <v>1369</v>
      </c>
    </row>
    <row r="426" spans="1:5" x14ac:dyDescent="0.25">
      <c r="A426" s="34" t="s">
        <v>176</v>
      </c>
      <c r="B426" s="56">
        <v>5910145799</v>
      </c>
      <c r="C426" s="12">
        <v>100</v>
      </c>
      <c r="D426" s="13" t="s">
        <v>177</v>
      </c>
      <c r="E426" s="53">
        <f>SUM('[1]9'!G1085)</f>
        <v>1369</v>
      </c>
    </row>
    <row r="427" spans="1:5" ht="165" x14ac:dyDescent="0.25">
      <c r="A427" s="35" t="s">
        <v>339</v>
      </c>
      <c r="B427" s="30">
        <v>5910172972</v>
      </c>
      <c r="C427" s="12"/>
      <c r="D427" s="13"/>
      <c r="E427" s="53">
        <f>SUM(E428:E439)</f>
        <v>37125</v>
      </c>
    </row>
    <row r="428" spans="1:5" ht="45" x14ac:dyDescent="0.25">
      <c r="A428" s="35" t="s">
        <v>178</v>
      </c>
      <c r="B428" s="30">
        <v>5910172972</v>
      </c>
      <c r="C428" s="12">
        <v>100</v>
      </c>
      <c r="D428" s="13" t="s">
        <v>179</v>
      </c>
      <c r="E428" s="53">
        <f>SUM('[1]9'!G1124)</f>
        <v>45</v>
      </c>
    </row>
    <row r="429" spans="1:5" ht="60" x14ac:dyDescent="0.25">
      <c r="A429" s="15" t="s">
        <v>180</v>
      </c>
      <c r="B429" s="30">
        <v>5910172972</v>
      </c>
      <c r="C429" s="12">
        <v>100</v>
      </c>
      <c r="D429" s="13" t="s">
        <v>173</v>
      </c>
      <c r="E429" s="53">
        <f>SUM('[1]9'!G711)</f>
        <v>8131</v>
      </c>
    </row>
    <row r="430" spans="1:5" ht="45" x14ac:dyDescent="0.25">
      <c r="A430" s="15" t="s">
        <v>181</v>
      </c>
      <c r="B430" s="30">
        <v>5910172972</v>
      </c>
      <c r="C430" s="12">
        <v>100</v>
      </c>
      <c r="D430" s="13" t="s">
        <v>175</v>
      </c>
      <c r="E430" s="53">
        <f>SUM('[1]9'!G603+'[1]9'!G1140)</f>
        <v>4009</v>
      </c>
    </row>
    <row r="431" spans="1:5" x14ac:dyDescent="0.25">
      <c r="A431" s="15" t="s">
        <v>126</v>
      </c>
      <c r="B431" s="30">
        <v>5910172972</v>
      </c>
      <c r="C431" s="12">
        <v>100</v>
      </c>
      <c r="D431" s="13" t="s">
        <v>127</v>
      </c>
      <c r="E431" s="53">
        <f>SUM('[1]9'!G640+'[1]9'!G802+'[1]9'!G825)</f>
        <v>8363</v>
      </c>
    </row>
    <row r="432" spans="1:5" ht="45" x14ac:dyDescent="0.25">
      <c r="A432" s="15" t="s">
        <v>137</v>
      </c>
      <c r="B432" s="30">
        <v>5910172972</v>
      </c>
      <c r="C432" s="12">
        <v>100</v>
      </c>
      <c r="D432" s="13" t="s">
        <v>138</v>
      </c>
      <c r="E432" s="53">
        <f>SUM('[1]9'!G880)</f>
        <v>1607</v>
      </c>
    </row>
    <row r="433" spans="1:5" x14ac:dyDescent="0.25">
      <c r="A433" s="34" t="s">
        <v>182</v>
      </c>
      <c r="B433" s="30">
        <v>5910172972</v>
      </c>
      <c r="C433" s="12">
        <v>100</v>
      </c>
      <c r="D433" s="13" t="s">
        <v>42</v>
      </c>
      <c r="E433" s="53">
        <f>SUM('[1]9'!G38)</f>
        <v>263</v>
      </c>
    </row>
    <row r="434" spans="1:5" x14ac:dyDescent="0.25">
      <c r="A434" s="34" t="s">
        <v>182</v>
      </c>
      <c r="B434" s="30">
        <v>5910172972</v>
      </c>
      <c r="C434" s="12">
        <v>600</v>
      </c>
      <c r="D434" s="13" t="s">
        <v>42</v>
      </c>
      <c r="E434" s="53">
        <f>SUM('[1]9'!G397)</f>
        <v>1375</v>
      </c>
    </row>
    <row r="435" spans="1:5" x14ac:dyDescent="0.25">
      <c r="A435" s="34" t="s">
        <v>111</v>
      </c>
      <c r="B435" s="30">
        <v>5910172972</v>
      </c>
      <c r="C435" s="12">
        <v>100</v>
      </c>
      <c r="D435" s="13" t="s">
        <v>112</v>
      </c>
      <c r="E435" s="53">
        <f>SUM('[1]9'!G546)</f>
        <v>3013</v>
      </c>
    </row>
    <row r="436" spans="1:5" x14ac:dyDescent="0.25">
      <c r="A436" s="34" t="s">
        <v>183</v>
      </c>
      <c r="B436" s="30">
        <v>5910172972</v>
      </c>
      <c r="C436" s="12">
        <v>100</v>
      </c>
      <c r="D436" s="13" t="s">
        <v>19</v>
      </c>
      <c r="E436" s="53">
        <f>SUM('[1]9'!G158)</f>
        <v>345</v>
      </c>
    </row>
    <row r="437" spans="1:5" x14ac:dyDescent="0.25">
      <c r="A437" s="34" t="s">
        <v>183</v>
      </c>
      <c r="B437" s="30">
        <v>5910172972</v>
      </c>
      <c r="C437" s="12">
        <v>600</v>
      </c>
      <c r="D437" s="13" t="s">
        <v>19</v>
      </c>
      <c r="E437" s="53">
        <f>SUM('[1]9'!G130+'[1]9'!G172)</f>
        <v>9377</v>
      </c>
    </row>
    <row r="438" spans="1:5" x14ac:dyDescent="0.25">
      <c r="A438" s="34" t="s">
        <v>184</v>
      </c>
      <c r="B438" s="30">
        <v>5910172972</v>
      </c>
      <c r="C438" s="12">
        <v>100</v>
      </c>
      <c r="D438" s="13" t="s">
        <v>49</v>
      </c>
      <c r="E438" s="53">
        <f>SUM('[3]9'!G227)</f>
        <v>300</v>
      </c>
    </row>
    <row r="439" spans="1:5" x14ac:dyDescent="0.25">
      <c r="A439" s="34" t="s">
        <v>176</v>
      </c>
      <c r="B439" s="30">
        <v>5910172972</v>
      </c>
      <c r="C439" s="12">
        <v>100</v>
      </c>
      <c r="D439" s="13" t="s">
        <v>177</v>
      </c>
      <c r="E439" s="53">
        <f>SUM('[1]9'!G1090)</f>
        <v>297</v>
      </c>
    </row>
    <row r="440" spans="1:5" ht="180" x14ac:dyDescent="0.25">
      <c r="A440" s="35" t="s">
        <v>185</v>
      </c>
      <c r="B440" s="20" t="s">
        <v>303</v>
      </c>
      <c r="C440" s="12"/>
      <c r="D440" s="13"/>
      <c r="E440" s="53">
        <f>E441</f>
        <v>371.3</v>
      </c>
    </row>
    <row r="441" spans="1:5" ht="75" x14ac:dyDescent="0.25">
      <c r="A441" s="14" t="s">
        <v>26</v>
      </c>
      <c r="B441" s="20" t="s">
        <v>303</v>
      </c>
      <c r="C441" s="12">
        <v>100</v>
      </c>
      <c r="D441" s="13"/>
      <c r="E441" s="53">
        <f>E442</f>
        <v>371.3</v>
      </c>
    </row>
    <row r="442" spans="1:5" ht="45" x14ac:dyDescent="0.25">
      <c r="A442" s="15" t="s">
        <v>181</v>
      </c>
      <c r="B442" s="20" t="s">
        <v>303</v>
      </c>
      <c r="C442" s="12">
        <v>100</v>
      </c>
      <c r="D442" s="13" t="s">
        <v>175</v>
      </c>
      <c r="E442" s="53">
        <f>SUM('[1]9'!G607)</f>
        <v>371.3</v>
      </c>
    </row>
    <row r="443" spans="1:5" x14ac:dyDescent="0.25">
      <c r="A443" s="15" t="s">
        <v>340</v>
      </c>
      <c r="B443" s="30">
        <v>5910100059</v>
      </c>
      <c r="C443" s="12"/>
      <c r="D443" s="13"/>
      <c r="E443" s="53">
        <f>E444</f>
        <v>51</v>
      </c>
    </row>
    <row r="444" spans="1:5" ht="30" x14ac:dyDescent="0.25">
      <c r="A444" s="15" t="s">
        <v>47</v>
      </c>
      <c r="B444" s="30">
        <v>5910100059</v>
      </c>
      <c r="C444" s="12">
        <v>200</v>
      </c>
      <c r="D444" s="13"/>
      <c r="E444" s="53">
        <f>E445</f>
        <v>51</v>
      </c>
    </row>
    <row r="445" spans="1:5" x14ac:dyDescent="0.25">
      <c r="A445" s="14" t="s">
        <v>126</v>
      </c>
      <c r="B445" s="30">
        <v>5910100059</v>
      </c>
      <c r="C445" s="12">
        <v>200</v>
      </c>
      <c r="D445" s="13" t="s">
        <v>127</v>
      </c>
      <c r="E445" s="53">
        <f>SUM('[1]9'!G830)</f>
        <v>51</v>
      </c>
    </row>
    <row r="446" spans="1:5" ht="30" x14ac:dyDescent="0.25">
      <c r="A446" s="15" t="s">
        <v>341</v>
      </c>
      <c r="B446" s="30">
        <v>5910100060</v>
      </c>
      <c r="C446" s="12"/>
      <c r="D446" s="13"/>
      <c r="E446" s="53">
        <f>E447</f>
        <v>1716.1</v>
      </c>
    </row>
    <row r="447" spans="1:5" ht="30" x14ac:dyDescent="0.25">
      <c r="A447" s="15" t="s">
        <v>40</v>
      </c>
      <c r="B447" s="30">
        <v>5910100060</v>
      </c>
      <c r="C447" s="12">
        <v>200</v>
      </c>
      <c r="D447" s="13"/>
      <c r="E447" s="53">
        <f>E448</f>
        <v>1716.1</v>
      </c>
    </row>
    <row r="448" spans="1:5" x14ac:dyDescent="0.25">
      <c r="A448" s="14" t="s">
        <v>126</v>
      </c>
      <c r="B448" s="30">
        <v>5910100060</v>
      </c>
      <c r="C448" s="12">
        <v>200</v>
      </c>
      <c r="D448" s="13" t="s">
        <v>127</v>
      </c>
      <c r="E448" s="53">
        <f>SUM('[1]9'!G645)</f>
        <v>1716.1</v>
      </c>
    </row>
    <row r="449" spans="1:5" ht="45" x14ac:dyDescent="0.25">
      <c r="A449" s="14" t="s">
        <v>257</v>
      </c>
      <c r="B449" s="30">
        <v>5920000000</v>
      </c>
      <c r="C449" s="12"/>
      <c r="D449" s="13"/>
      <c r="E449" s="53">
        <f>E451+E454+E457</f>
        <v>43664.9</v>
      </c>
    </row>
    <row r="450" spans="1:5" ht="75" x14ac:dyDescent="0.25">
      <c r="A450" s="14" t="s">
        <v>394</v>
      </c>
      <c r="B450" s="30">
        <v>5920100000</v>
      </c>
      <c r="C450" s="12"/>
      <c r="D450" s="13"/>
      <c r="E450" s="53">
        <f>SUM(E451+E454+E457)</f>
        <v>43664.9</v>
      </c>
    </row>
    <row r="451" spans="1:5" ht="45" x14ac:dyDescent="0.25">
      <c r="A451" s="14" t="s">
        <v>404</v>
      </c>
      <c r="B451" s="30">
        <v>5920121601</v>
      </c>
      <c r="C451" s="12"/>
      <c r="D451" s="13"/>
      <c r="E451" s="53">
        <f>E452</f>
        <v>10040.4</v>
      </c>
    </row>
    <row r="452" spans="1:5" x14ac:dyDescent="0.25">
      <c r="A452" s="15" t="s">
        <v>186</v>
      </c>
      <c r="B452" s="30">
        <v>5920121601</v>
      </c>
      <c r="C452" s="12">
        <v>500</v>
      </c>
      <c r="D452" s="13"/>
      <c r="E452" s="53">
        <f>SUM(E453)</f>
        <v>10040.4</v>
      </c>
    </row>
    <row r="453" spans="1:5" ht="45" x14ac:dyDescent="0.25">
      <c r="A453" s="15" t="s">
        <v>187</v>
      </c>
      <c r="B453" s="30">
        <v>5920121601</v>
      </c>
      <c r="C453" s="12">
        <v>500</v>
      </c>
      <c r="D453" s="13" t="s">
        <v>188</v>
      </c>
      <c r="E453" s="53">
        <f>SUM('[1]9'!G679)</f>
        <v>10040.4</v>
      </c>
    </row>
    <row r="454" spans="1:5" ht="45" x14ac:dyDescent="0.25">
      <c r="A454" s="15" t="s">
        <v>403</v>
      </c>
      <c r="B454" s="30">
        <v>5920172680</v>
      </c>
      <c r="C454" s="12"/>
      <c r="D454" s="13"/>
      <c r="E454" s="53">
        <f>E455</f>
        <v>33291.599999999999</v>
      </c>
    </row>
    <row r="455" spans="1:5" x14ac:dyDescent="0.25">
      <c r="A455" s="15" t="s">
        <v>186</v>
      </c>
      <c r="B455" s="30">
        <v>5920172680</v>
      </c>
      <c r="C455" s="12">
        <v>500</v>
      </c>
      <c r="D455" s="13"/>
      <c r="E455" s="53">
        <f>E456</f>
        <v>33291.599999999999</v>
      </c>
    </row>
    <row r="456" spans="1:5" ht="45" x14ac:dyDescent="0.25">
      <c r="A456" s="15" t="s">
        <v>187</v>
      </c>
      <c r="B456" s="30">
        <v>5920172680</v>
      </c>
      <c r="C456" s="12">
        <v>500</v>
      </c>
      <c r="D456" s="13" t="s">
        <v>188</v>
      </c>
      <c r="E456" s="53">
        <f>SUM('[1]9'!G683)</f>
        <v>33291.599999999999</v>
      </c>
    </row>
    <row r="457" spans="1:5" ht="75" x14ac:dyDescent="0.25">
      <c r="A457" s="15" t="s">
        <v>423</v>
      </c>
      <c r="B457" s="28" t="s">
        <v>304</v>
      </c>
      <c r="C457" s="12"/>
      <c r="D457" s="13"/>
      <c r="E457" s="53">
        <f>E459</f>
        <v>332.9</v>
      </c>
    </row>
    <row r="458" spans="1:5" x14ac:dyDescent="0.25">
      <c r="A458" s="15" t="s">
        <v>186</v>
      </c>
      <c r="B458" s="28" t="s">
        <v>304</v>
      </c>
      <c r="C458" s="12">
        <v>500</v>
      </c>
      <c r="D458" s="13"/>
      <c r="E458" s="53">
        <f>E459</f>
        <v>332.9</v>
      </c>
    </row>
    <row r="459" spans="1:5" ht="45" x14ac:dyDescent="0.25">
      <c r="A459" s="15" t="s">
        <v>187</v>
      </c>
      <c r="B459" s="28" t="s">
        <v>304</v>
      </c>
      <c r="C459" s="12">
        <v>500</v>
      </c>
      <c r="D459" s="13" t="s">
        <v>188</v>
      </c>
      <c r="E459" s="53">
        <f>SUM('[1]9'!G687)</f>
        <v>332.9</v>
      </c>
    </row>
    <row r="460" spans="1:5" ht="60" x14ac:dyDescent="0.25">
      <c r="A460" s="14" t="s">
        <v>252</v>
      </c>
      <c r="B460" s="30">
        <v>5930000000</v>
      </c>
      <c r="C460" s="12"/>
      <c r="D460" s="13"/>
      <c r="E460" s="53">
        <f>E461</f>
        <v>6.1</v>
      </c>
    </row>
    <row r="461" spans="1:5" ht="45" x14ac:dyDescent="0.25">
      <c r="A461" s="15" t="s">
        <v>255</v>
      </c>
      <c r="B461" s="30">
        <v>5930100000</v>
      </c>
      <c r="C461" s="12"/>
      <c r="D461" s="13"/>
      <c r="E461" s="53">
        <f>E463</f>
        <v>6.1</v>
      </c>
    </row>
    <row r="462" spans="1:5" ht="30" x14ac:dyDescent="0.25">
      <c r="A462" s="15" t="s">
        <v>305</v>
      </c>
      <c r="B462" s="21">
        <v>5930121603</v>
      </c>
      <c r="C462" s="12"/>
      <c r="D462" s="13"/>
      <c r="E462" s="53">
        <f>SUM(E463)</f>
        <v>6.1</v>
      </c>
    </row>
    <row r="463" spans="1:5" ht="30" x14ac:dyDescent="0.25">
      <c r="A463" s="15" t="s">
        <v>253</v>
      </c>
      <c r="B463" s="21">
        <v>5930121603</v>
      </c>
      <c r="C463" s="12">
        <v>700</v>
      </c>
      <c r="D463" s="13"/>
      <c r="E463" s="53">
        <f>E464</f>
        <v>6.1</v>
      </c>
    </row>
    <row r="464" spans="1:5" ht="30" x14ac:dyDescent="0.25">
      <c r="A464" s="15" t="s">
        <v>254</v>
      </c>
      <c r="B464" s="21">
        <v>5930121603</v>
      </c>
      <c r="C464" s="12">
        <v>700</v>
      </c>
      <c r="D464" s="13" t="s">
        <v>256</v>
      </c>
      <c r="E464" s="53">
        <f>SUM('[1]9'!G671)</f>
        <v>6.1</v>
      </c>
    </row>
    <row r="465" spans="1:5" ht="45" x14ac:dyDescent="0.25">
      <c r="A465" s="14" t="s">
        <v>189</v>
      </c>
      <c r="B465" s="28" t="s">
        <v>190</v>
      </c>
      <c r="C465" s="12"/>
      <c r="D465" s="13"/>
      <c r="E465" s="53">
        <f>E476+E467+E470+E473</f>
        <v>4626.9999999999991</v>
      </c>
    </row>
    <row r="466" spans="1:5" ht="75" x14ac:dyDescent="0.25">
      <c r="A466" s="14" t="s">
        <v>306</v>
      </c>
      <c r="B466" s="20">
        <v>6000100000</v>
      </c>
      <c r="C466" s="12"/>
      <c r="D466" s="13"/>
      <c r="E466" s="53">
        <f>SUM(E467+E470+E473+E476)</f>
        <v>4626.9999999999991</v>
      </c>
    </row>
    <row r="467" spans="1:5" ht="45" x14ac:dyDescent="0.25">
      <c r="A467" s="43" t="s">
        <v>389</v>
      </c>
      <c r="B467" s="28" t="s">
        <v>191</v>
      </c>
      <c r="C467" s="12"/>
      <c r="D467" s="13"/>
      <c r="E467" s="53">
        <f>SUM(E468)</f>
        <v>179.8</v>
      </c>
    </row>
    <row r="468" spans="1:5" ht="30" x14ac:dyDescent="0.25">
      <c r="A468" s="15" t="s">
        <v>61</v>
      </c>
      <c r="B468" s="28" t="s">
        <v>191</v>
      </c>
      <c r="C468" s="12">
        <v>200</v>
      </c>
      <c r="D468" s="13"/>
      <c r="E468" s="53">
        <f>SUM(E469)</f>
        <v>179.8</v>
      </c>
    </row>
    <row r="469" spans="1:5" x14ac:dyDescent="0.25">
      <c r="A469" s="14" t="s">
        <v>126</v>
      </c>
      <c r="B469" s="28" t="s">
        <v>191</v>
      </c>
      <c r="C469" s="13" t="s">
        <v>29</v>
      </c>
      <c r="D469" s="13" t="s">
        <v>127</v>
      </c>
      <c r="E469" s="53">
        <f>SUM('[1]9'!G836)</f>
        <v>179.8</v>
      </c>
    </row>
    <row r="470" spans="1:5" x14ac:dyDescent="0.25">
      <c r="A470" s="43" t="s">
        <v>390</v>
      </c>
      <c r="B470" s="30">
        <v>6000100062</v>
      </c>
      <c r="C470" s="13"/>
      <c r="D470" s="13"/>
      <c r="E470" s="53">
        <f>SUM(E472)</f>
        <v>123</v>
      </c>
    </row>
    <row r="471" spans="1:5" ht="30" x14ac:dyDescent="0.25">
      <c r="A471" s="15" t="s">
        <v>61</v>
      </c>
      <c r="B471" s="30">
        <v>6000100062</v>
      </c>
      <c r="C471" s="13" t="s">
        <v>29</v>
      </c>
      <c r="D471" s="13"/>
      <c r="E471" s="53">
        <f>SUM(E472)</f>
        <v>123</v>
      </c>
    </row>
    <row r="472" spans="1:5" x14ac:dyDescent="0.25">
      <c r="A472" s="14" t="s">
        <v>126</v>
      </c>
      <c r="B472" s="30">
        <v>6000100062</v>
      </c>
      <c r="C472" s="13" t="s">
        <v>29</v>
      </c>
      <c r="D472" s="13" t="s">
        <v>127</v>
      </c>
      <c r="E472" s="53">
        <f>SUM('[1]9'!G840)</f>
        <v>123</v>
      </c>
    </row>
    <row r="473" spans="1:5" ht="30" x14ac:dyDescent="0.25">
      <c r="A473" s="15" t="s">
        <v>391</v>
      </c>
      <c r="B473" s="30">
        <v>6000100063</v>
      </c>
      <c r="C473" s="13"/>
      <c r="D473" s="13"/>
      <c r="E473" s="53">
        <f>SUM(E474)</f>
        <v>72.400000000000006</v>
      </c>
    </row>
    <row r="474" spans="1:5" ht="30" x14ac:dyDescent="0.25">
      <c r="A474" s="15" t="s">
        <v>61</v>
      </c>
      <c r="B474" s="30">
        <v>6000100063</v>
      </c>
      <c r="C474" s="13" t="s">
        <v>29</v>
      </c>
      <c r="D474" s="13"/>
      <c r="E474" s="53">
        <f>SUM(E475)</f>
        <v>72.400000000000006</v>
      </c>
    </row>
    <row r="475" spans="1:5" x14ac:dyDescent="0.25">
      <c r="A475" s="14" t="s">
        <v>126</v>
      </c>
      <c r="B475" s="30">
        <v>6000100063</v>
      </c>
      <c r="C475" s="13" t="s">
        <v>29</v>
      </c>
      <c r="D475" s="13" t="s">
        <v>127</v>
      </c>
      <c r="E475" s="53">
        <f>SUM('[1]9'!G844)</f>
        <v>72.400000000000006</v>
      </c>
    </row>
    <row r="476" spans="1:5" ht="45" x14ac:dyDescent="0.25">
      <c r="A476" s="14" t="s">
        <v>392</v>
      </c>
      <c r="B476" s="30">
        <v>6000100065</v>
      </c>
      <c r="C476" s="12"/>
      <c r="D476" s="13"/>
      <c r="E476" s="53">
        <f>SUM(E477+E479+E481)</f>
        <v>4251.7999999999993</v>
      </c>
    </row>
    <row r="477" spans="1:5" ht="75" x14ac:dyDescent="0.25">
      <c r="A477" s="14" t="s">
        <v>26</v>
      </c>
      <c r="B477" s="30">
        <v>6000100065</v>
      </c>
      <c r="C477" s="12">
        <v>100</v>
      </c>
      <c r="D477" s="13"/>
      <c r="E477" s="53">
        <f>SUM(E478)</f>
        <v>3509</v>
      </c>
    </row>
    <row r="478" spans="1:5" x14ac:dyDescent="0.25">
      <c r="A478" s="14" t="s">
        <v>126</v>
      </c>
      <c r="B478" s="30">
        <v>6000100065</v>
      </c>
      <c r="C478" s="12">
        <v>100</v>
      </c>
      <c r="D478" s="13" t="s">
        <v>127</v>
      </c>
      <c r="E478" s="53">
        <f>SUM('[1]9'!G848)</f>
        <v>3509</v>
      </c>
    </row>
    <row r="479" spans="1:5" ht="30" x14ac:dyDescent="0.25">
      <c r="A479" s="15" t="s">
        <v>61</v>
      </c>
      <c r="B479" s="30">
        <v>6000100065</v>
      </c>
      <c r="C479" s="12">
        <v>200</v>
      </c>
      <c r="D479" s="13"/>
      <c r="E479" s="53">
        <f>SUM(E480)</f>
        <v>737.4</v>
      </c>
    </row>
    <row r="480" spans="1:5" x14ac:dyDescent="0.25">
      <c r="A480" s="14" t="s">
        <v>126</v>
      </c>
      <c r="B480" s="30">
        <v>6000100065</v>
      </c>
      <c r="C480" s="12">
        <v>200</v>
      </c>
      <c r="D480" s="13" t="s">
        <v>127</v>
      </c>
      <c r="E480" s="53">
        <f>SUM('[1]9'!G852)</f>
        <v>737.4</v>
      </c>
    </row>
    <row r="481" spans="1:5" x14ac:dyDescent="0.25">
      <c r="A481" s="15" t="s">
        <v>192</v>
      </c>
      <c r="B481" s="30">
        <v>6000100065</v>
      </c>
      <c r="C481" s="12">
        <v>800</v>
      </c>
      <c r="D481" s="13"/>
      <c r="E481" s="53">
        <f>SUM(E482)</f>
        <v>5.4</v>
      </c>
    </row>
    <row r="482" spans="1:5" x14ac:dyDescent="0.25">
      <c r="A482" s="14" t="s">
        <v>126</v>
      </c>
      <c r="B482" s="30">
        <v>6000100065</v>
      </c>
      <c r="C482" s="12">
        <v>800</v>
      </c>
      <c r="D482" s="13" t="s">
        <v>127</v>
      </c>
      <c r="E482" s="53">
        <f>SUM('[1]9'!G856)</f>
        <v>5.4</v>
      </c>
    </row>
    <row r="483" spans="1:5" x14ac:dyDescent="0.25">
      <c r="A483" s="14" t="s">
        <v>193</v>
      </c>
      <c r="B483" s="20" t="s">
        <v>194</v>
      </c>
      <c r="C483" s="12"/>
      <c r="D483" s="13"/>
      <c r="E483" s="57">
        <f>E484+E487+E492+E507+E516+E525+E528+E564+E573+E580+E584</f>
        <v>21538.499999999996</v>
      </c>
    </row>
    <row r="484" spans="1:5" ht="45" x14ac:dyDescent="0.25">
      <c r="A484" s="14" t="s">
        <v>195</v>
      </c>
      <c r="B484" s="20" t="s">
        <v>196</v>
      </c>
      <c r="C484" s="12"/>
      <c r="D484" s="13"/>
      <c r="E484" s="51">
        <f>E486</f>
        <v>27.5</v>
      </c>
    </row>
    <row r="485" spans="1:5" ht="30" x14ac:dyDescent="0.25">
      <c r="A485" s="15" t="s">
        <v>61</v>
      </c>
      <c r="B485" s="20" t="s">
        <v>196</v>
      </c>
      <c r="C485" s="12">
        <v>200</v>
      </c>
      <c r="D485" s="13"/>
      <c r="E485" s="51">
        <f>E486</f>
        <v>27.5</v>
      </c>
    </row>
    <row r="486" spans="1:5" ht="60" x14ac:dyDescent="0.25">
      <c r="A486" s="10" t="s">
        <v>197</v>
      </c>
      <c r="B486" s="20" t="s">
        <v>196</v>
      </c>
      <c r="C486" s="12">
        <v>200</v>
      </c>
      <c r="D486" s="13" t="s">
        <v>179</v>
      </c>
      <c r="E486" s="51">
        <f>SUM('[1]9'!G1108)</f>
        <v>27.5</v>
      </c>
    </row>
    <row r="487" spans="1:5" ht="30" x14ac:dyDescent="0.25">
      <c r="A487" s="14" t="s">
        <v>198</v>
      </c>
      <c r="B487" s="20" t="s">
        <v>199</v>
      </c>
      <c r="C487" s="12"/>
      <c r="D487" s="13"/>
      <c r="E487" s="51">
        <f>E488+E490</f>
        <v>656.5</v>
      </c>
    </row>
    <row r="488" spans="1:5" ht="60" x14ac:dyDescent="0.25">
      <c r="A488" s="23" t="s">
        <v>200</v>
      </c>
      <c r="B488" s="20" t="s">
        <v>199</v>
      </c>
      <c r="C488" s="12">
        <v>100</v>
      </c>
      <c r="D488" s="13"/>
      <c r="E488" s="51">
        <f>E489</f>
        <v>576</v>
      </c>
    </row>
    <row r="489" spans="1:5" ht="60" x14ac:dyDescent="0.25">
      <c r="A489" s="10" t="s">
        <v>197</v>
      </c>
      <c r="B489" s="20" t="s">
        <v>199</v>
      </c>
      <c r="C489" s="12">
        <v>100</v>
      </c>
      <c r="D489" s="13" t="s">
        <v>179</v>
      </c>
      <c r="E489" s="51">
        <f>SUM('[1]9'!G1112)</f>
        <v>576</v>
      </c>
    </row>
    <row r="490" spans="1:5" ht="30" x14ac:dyDescent="0.25">
      <c r="A490" s="15" t="s">
        <v>201</v>
      </c>
      <c r="B490" s="20" t="s">
        <v>199</v>
      </c>
      <c r="C490" s="12">
        <v>200</v>
      </c>
      <c r="D490" s="13"/>
      <c r="E490" s="51">
        <f>E491</f>
        <v>80.5</v>
      </c>
    </row>
    <row r="491" spans="1:5" ht="60" x14ac:dyDescent="0.25">
      <c r="A491" s="10" t="s">
        <v>197</v>
      </c>
      <c r="B491" s="20" t="s">
        <v>199</v>
      </c>
      <c r="C491" s="12">
        <v>200</v>
      </c>
      <c r="D491" s="13" t="s">
        <v>179</v>
      </c>
      <c r="E491" s="51">
        <f>SUM('[1]9'!G1116)</f>
        <v>80.5</v>
      </c>
    </row>
    <row r="492" spans="1:5" ht="30" x14ac:dyDescent="0.25">
      <c r="A492" s="14" t="s">
        <v>172</v>
      </c>
      <c r="B492" s="20" t="s">
        <v>202</v>
      </c>
      <c r="C492" s="21"/>
      <c r="D492" s="20"/>
      <c r="E492" s="53">
        <f>E495+E497+E499+E493+E504+E501</f>
        <v>8352.2999999999993</v>
      </c>
    </row>
    <row r="493" spans="1:5" ht="60" x14ac:dyDescent="0.25">
      <c r="A493" s="23" t="s">
        <v>200</v>
      </c>
      <c r="B493" s="13" t="s">
        <v>202</v>
      </c>
      <c r="C493" s="12">
        <v>100</v>
      </c>
      <c r="D493" s="13"/>
      <c r="E493" s="53">
        <f>SUM(E494)</f>
        <v>1.6</v>
      </c>
    </row>
    <row r="494" spans="1:5" ht="60" x14ac:dyDescent="0.25">
      <c r="A494" s="14" t="s">
        <v>203</v>
      </c>
      <c r="B494" s="13" t="s">
        <v>202</v>
      </c>
      <c r="C494" s="12">
        <v>100</v>
      </c>
      <c r="D494" s="13" t="s">
        <v>173</v>
      </c>
      <c r="E494" s="53">
        <f>SUM('[1]9'!G718)</f>
        <v>1.6</v>
      </c>
    </row>
    <row r="495" spans="1:5" ht="30" x14ac:dyDescent="0.25">
      <c r="A495" s="15" t="s">
        <v>201</v>
      </c>
      <c r="B495" s="13" t="s">
        <v>202</v>
      </c>
      <c r="C495" s="12">
        <v>200</v>
      </c>
      <c r="D495" s="13"/>
      <c r="E495" s="51">
        <f>E496</f>
        <v>4486.2</v>
      </c>
    </row>
    <row r="496" spans="1:5" ht="60" x14ac:dyDescent="0.25">
      <c r="A496" s="10" t="s">
        <v>203</v>
      </c>
      <c r="B496" s="13" t="s">
        <v>202</v>
      </c>
      <c r="C496" s="12">
        <v>200</v>
      </c>
      <c r="D496" s="13" t="s">
        <v>173</v>
      </c>
      <c r="E496" s="51">
        <f>SUM('[1]9'!G721)</f>
        <v>4486.2</v>
      </c>
    </row>
    <row r="497" spans="1:5" x14ac:dyDescent="0.25">
      <c r="A497" s="10" t="s">
        <v>30</v>
      </c>
      <c r="B497" s="13" t="s">
        <v>202</v>
      </c>
      <c r="C497" s="12" t="s">
        <v>204</v>
      </c>
      <c r="D497" s="13"/>
      <c r="E497" s="53">
        <f>E498</f>
        <v>2931.5</v>
      </c>
    </row>
    <row r="498" spans="1:5" ht="60" x14ac:dyDescent="0.25">
      <c r="A498" s="10" t="s">
        <v>203</v>
      </c>
      <c r="B498" s="13" t="s">
        <v>202</v>
      </c>
      <c r="C498" s="12" t="s">
        <v>204</v>
      </c>
      <c r="D498" s="13" t="s">
        <v>173</v>
      </c>
      <c r="E498" s="53">
        <f>SUM('[1]9'!G726)</f>
        <v>2931.5</v>
      </c>
    </row>
    <row r="499" spans="1:5" ht="30" x14ac:dyDescent="0.25">
      <c r="A499" s="15" t="s">
        <v>201</v>
      </c>
      <c r="B499" s="13" t="s">
        <v>202</v>
      </c>
      <c r="C499" s="12">
        <v>200</v>
      </c>
      <c r="D499" s="13"/>
      <c r="E499" s="53">
        <f>E500</f>
        <v>70.2</v>
      </c>
    </row>
    <row r="500" spans="1:5" ht="30" x14ac:dyDescent="0.25">
      <c r="A500" s="10" t="s">
        <v>16</v>
      </c>
      <c r="B500" s="13" t="s">
        <v>202</v>
      </c>
      <c r="C500" s="12">
        <v>200</v>
      </c>
      <c r="D500" s="13" t="s">
        <v>17</v>
      </c>
      <c r="E500" s="53">
        <f>SUM('[1]9'!G947)</f>
        <v>70.2</v>
      </c>
    </row>
    <row r="501" spans="1:5" ht="45" x14ac:dyDescent="0.25">
      <c r="A501" s="15" t="s">
        <v>205</v>
      </c>
      <c r="B501" s="19" t="s">
        <v>206</v>
      </c>
      <c r="C501" s="12"/>
      <c r="D501" s="13"/>
      <c r="E501" s="53">
        <f>E502</f>
        <v>1</v>
      </c>
    </row>
    <row r="502" spans="1:5" ht="30" x14ac:dyDescent="0.25">
      <c r="A502" s="15" t="s">
        <v>61</v>
      </c>
      <c r="B502" s="19" t="s">
        <v>206</v>
      </c>
      <c r="C502" s="12">
        <v>200</v>
      </c>
      <c r="D502" s="13"/>
      <c r="E502" s="53">
        <f>E503</f>
        <v>1</v>
      </c>
    </row>
    <row r="503" spans="1:5" x14ac:dyDescent="0.25">
      <c r="A503" s="14" t="s">
        <v>207</v>
      </c>
      <c r="B503" s="19" t="s">
        <v>206</v>
      </c>
      <c r="C503" s="12">
        <v>200</v>
      </c>
      <c r="D503" s="13" t="s">
        <v>208</v>
      </c>
      <c r="E503" s="53">
        <f>SUM('[1]9'!G734)</f>
        <v>1</v>
      </c>
    </row>
    <row r="504" spans="1:5" ht="30" x14ac:dyDescent="0.25">
      <c r="A504" s="14" t="s">
        <v>324</v>
      </c>
      <c r="B504" s="19" t="s">
        <v>325</v>
      </c>
      <c r="C504" s="12"/>
      <c r="D504" s="13"/>
      <c r="E504" s="53">
        <f>SUM(E505)</f>
        <v>861.8</v>
      </c>
    </row>
    <row r="505" spans="1:5" x14ac:dyDescent="0.25">
      <c r="A505" s="15" t="s">
        <v>30</v>
      </c>
      <c r="B505" s="19" t="s">
        <v>325</v>
      </c>
      <c r="C505" s="12">
        <v>800</v>
      </c>
      <c r="D505" s="13"/>
      <c r="E505" s="53">
        <f>SUM(E506)</f>
        <v>861.8</v>
      </c>
    </row>
    <row r="506" spans="1:5" x14ac:dyDescent="0.25">
      <c r="A506" s="14" t="s">
        <v>209</v>
      </c>
      <c r="B506" s="19" t="s">
        <v>325</v>
      </c>
      <c r="C506" s="12">
        <v>800</v>
      </c>
      <c r="D506" s="13" t="s">
        <v>210</v>
      </c>
      <c r="E506" s="53">
        <f>SUM('[1]9'!G741)</f>
        <v>861.8</v>
      </c>
    </row>
    <row r="507" spans="1:5" ht="30" x14ac:dyDescent="0.25">
      <c r="A507" s="23" t="s">
        <v>326</v>
      </c>
      <c r="B507" s="20" t="s">
        <v>211</v>
      </c>
      <c r="C507" s="12"/>
      <c r="D507" s="13"/>
      <c r="E507" s="53">
        <f>E508+E510+E512+E514</f>
        <v>681.3</v>
      </c>
    </row>
    <row r="508" spans="1:5" ht="60" x14ac:dyDescent="0.25">
      <c r="A508" s="23" t="s">
        <v>200</v>
      </c>
      <c r="B508" s="20" t="s">
        <v>211</v>
      </c>
      <c r="C508" s="12">
        <v>100</v>
      </c>
      <c r="D508" s="13"/>
      <c r="E508" s="51">
        <f>E509</f>
        <v>10</v>
      </c>
    </row>
    <row r="509" spans="1:5" ht="45" x14ac:dyDescent="0.25">
      <c r="A509" s="10" t="s">
        <v>212</v>
      </c>
      <c r="B509" s="20" t="s">
        <v>211</v>
      </c>
      <c r="C509" s="12">
        <v>100</v>
      </c>
      <c r="D509" s="13" t="s">
        <v>175</v>
      </c>
      <c r="E509" s="51">
        <f>SUM('[1]9'!G583)</f>
        <v>10</v>
      </c>
    </row>
    <row r="510" spans="1:5" ht="30" x14ac:dyDescent="0.25">
      <c r="A510" s="15" t="s">
        <v>61</v>
      </c>
      <c r="B510" s="20" t="s">
        <v>211</v>
      </c>
      <c r="C510" s="12">
        <v>200</v>
      </c>
      <c r="D510" s="13"/>
      <c r="E510" s="51">
        <f>E511</f>
        <v>633.09999999999991</v>
      </c>
    </row>
    <row r="511" spans="1:5" ht="45" x14ac:dyDescent="0.25">
      <c r="A511" s="10" t="s">
        <v>212</v>
      </c>
      <c r="B511" s="20" t="s">
        <v>211</v>
      </c>
      <c r="C511" s="12">
        <v>200</v>
      </c>
      <c r="D511" s="13" t="s">
        <v>175</v>
      </c>
      <c r="E511" s="51">
        <f>SUM('[1]9'!G586)</f>
        <v>633.09999999999991</v>
      </c>
    </row>
    <row r="512" spans="1:5" x14ac:dyDescent="0.25">
      <c r="A512" s="15" t="s">
        <v>30</v>
      </c>
      <c r="B512" s="20" t="s">
        <v>211</v>
      </c>
      <c r="C512" s="12">
        <v>800</v>
      </c>
      <c r="D512" s="13"/>
      <c r="E512" s="51">
        <f>E513</f>
        <v>6.1</v>
      </c>
    </row>
    <row r="513" spans="1:5" ht="45" x14ac:dyDescent="0.25">
      <c r="A513" s="10" t="s">
        <v>212</v>
      </c>
      <c r="B513" s="20" t="s">
        <v>211</v>
      </c>
      <c r="C513" s="12">
        <v>800</v>
      </c>
      <c r="D513" s="13" t="s">
        <v>175</v>
      </c>
      <c r="E513" s="51">
        <f>SUM('[1]9'!G591)</f>
        <v>6.1</v>
      </c>
    </row>
    <row r="514" spans="1:5" ht="30" x14ac:dyDescent="0.25">
      <c r="A514" s="15" t="s">
        <v>61</v>
      </c>
      <c r="B514" s="20" t="s">
        <v>211</v>
      </c>
      <c r="C514" s="12">
        <v>200</v>
      </c>
      <c r="D514" s="13"/>
      <c r="E514" s="51">
        <f>E515</f>
        <v>32.1</v>
      </c>
    </row>
    <row r="515" spans="1:5" ht="30" x14ac:dyDescent="0.25">
      <c r="A515" s="10" t="s">
        <v>16</v>
      </c>
      <c r="B515" s="20" t="s">
        <v>211</v>
      </c>
      <c r="C515" s="12">
        <v>200</v>
      </c>
      <c r="D515" s="13" t="s">
        <v>17</v>
      </c>
      <c r="E515" s="51">
        <f>SUM('[1]9'!G652)</f>
        <v>32.1</v>
      </c>
    </row>
    <row r="516" spans="1:5" ht="30" x14ac:dyDescent="0.25">
      <c r="A516" s="14" t="s">
        <v>327</v>
      </c>
      <c r="B516" s="20" t="s">
        <v>213</v>
      </c>
      <c r="C516" s="12"/>
      <c r="D516" s="13"/>
      <c r="E516" s="51">
        <f>E517+E519+E521+E523</f>
        <v>918.80000000000007</v>
      </c>
    </row>
    <row r="517" spans="1:5" ht="60" x14ac:dyDescent="0.25">
      <c r="A517" s="23" t="s">
        <v>200</v>
      </c>
      <c r="B517" s="20" t="s">
        <v>213</v>
      </c>
      <c r="C517" s="12">
        <v>100</v>
      </c>
      <c r="D517" s="13"/>
      <c r="E517" s="51">
        <f>E518</f>
        <v>885.6</v>
      </c>
    </row>
    <row r="518" spans="1:5" ht="30" x14ac:dyDescent="0.25">
      <c r="A518" s="23" t="s">
        <v>214</v>
      </c>
      <c r="B518" s="20" t="s">
        <v>213</v>
      </c>
      <c r="C518" s="12">
        <v>100</v>
      </c>
      <c r="D518" s="13" t="s">
        <v>175</v>
      </c>
      <c r="E518" s="51">
        <f>SUM('[1]9'!G1147)</f>
        <v>885.6</v>
      </c>
    </row>
    <row r="519" spans="1:5" ht="30" x14ac:dyDescent="0.25">
      <c r="A519" s="15" t="s">
        <v>61</v>
      </c>
      <c r="B519" s="20" t="s">
        <v>213</v>
      </c>
      <c r="C519" s="12">
        <v>200</v>
      </c>
      <c r="D519" s="13"/>
      <c r="E519" s="51">
        <f>E520</f>
        <v>28.5</v>
      </c>
    </row>
    <row r="520" spans="1:5" ht="45" x14ac:dyDescent="0.25">
      <c r="A520" s="10" t="s">
        <v>212</v>
      </c>
      <c r="B520" s="20" t="s">
        <v>213</v>
      </c>
      <c r="C520" s="12">
        <v>200</v>
      </c>
      <c r="D520" s="13" t="s">
        <v>175</v>
      </c>
      <c r="E520" s="51">
        <f>SUM('[1]9'!G1152)</f>
        <v>28.5</v>
      </c>
    </row>
    <row r="521" spans="1:5" x14ac:dyDescent="0.25">
      <c r="A521" s="15" t="s">
        <v>30</v>
      </c>
      <c r="B521" s="20" t="s">
        <v>213</v>
      </c>
      <c r="C521" s="12">
        <v>800</v>
      </c>
      <c r="D521" s="13"/>
      <c r="E521" s="51">
        <f>E522</f>
        <v>0.2</v>
      </c>
    </row>
    <row r="522" spans="1:5" ht="45" x14ac:dyDescent="0.25">
      <c r="A522" s="10" t="s">
        <v>212</v>
      </c>
      <c r="B522" s="20" t="s">
        <v>213</v>
      </c>
      <c r="C522" s="12">
        <v>800</v>
      </c>
      <c r="D522" s="13" t="s">
        <v>175</v>
      </c>
      <c r="E522" s="51">
        <f>SUM('[1]9'!G1157)</f>
        <v>0.2</v>
      </c>
    </row>
    <row r="523" spans="1:5" ht="30" x14ac:dyDescent="0.25">
      <c r="A523" s="15" t="s">
        <v>47</v>
      </c>
      <c r="B523" s="20" t="s">
        <v>213</v>
      </c>
      <c r="C523" s="12">
        <v>200</v>
      </c>
      <c r="D523" s="13"/>
      <c r="E523" s="51">
        <f>E524</f>
        <v>4.5</v>
      </c>
    </row>
    <row r="524" spans="1:5" ht="30" x14ac:dyDescent="0.25">
      <c r="A524" s="10" t="s">
        <v>16</v>
      </c>
      <c r="B524" s="20" t="s">
        <v>213</v>
      </c>
      <c r="C524" s="12">
        <v>200</v>
      </c>
      <c r="D524" s="13" t="s">
        <v>17</v>
      </c>
      <c r="E524" s="51">
        <f>SUM('[1]9'!G1170)</f>
        <v>4.5</v>
      </c>
    </row>
    <row r="525" spans="1:5" ht="30" x14ac:dyDescent="0.25">
      <c r="A525" s="14" t="s">
        <v>215</v>
      </c>
      <c r="B525" s="20" t="s">
        <v>216</v>
      </c>
      <c r="C525" s="12"/>
      <c r="D525" s="13"/>
      <c r="E525" s="53">
        <f>E526</f>
        <v>140.80000000000001</v>
      </c>
    </row>
    <row r="526" spans="1:5" ht="30" x14ac:dyDescent="0.25">
      <c r="A526" s="15" t="s">
        <v>47</v>
      </c>
      <c r="B526" s="20" t="s">
        <v>216</v>
      </c>
      <c r="C526" s="12">
        <v>200</v>
      </c>
      <c r="D526" s="13"/>
      <c r="E526" s="53">
        <f>E527</f>
        <v>140.80000000000001</v>
      </c>
    </row>
    <row r="527" spans="1:5" x14ac:dyDescent="0.25">
      <c r="A527" s="14" t="s">
        <v>126</v>
      </c>
      <c r="B527" s="20" t="s">
        <v>216</v>
      </c>
      <c r="C527" s="12">
        <v>200</v>
      </c>
      <c r="D527" s="13" t="s">
        <v>127</v>
      </c>
      <c r="E527" s="53">
        <f>SUM('[1]9'!G745)</f>
        <v>140.80000000000001</v>
      </c>
    </row>
    <row r="528" spans="1:5" x14ac:dyDescent="0.25">
      <c r="A528" s="15" t="s">
        <v>217</v>
      </c>
      <c r="B528" s="19"/>
      <c r="C528" s="21"/>
      <c r="D528" s="20"/>
      <c r="E528" s="53">
        <f>E529+E538+E543+E548+E553+E556+E561</f>
        <v>4508.5999999999995</v>
      </c>
    </row>
    <row r="529" spans="1:5" ht="45" x14ac:dyDescent="0.25">
      <c r="A529" s="23" t="s">
        <v>424</v>
      </c>
      <c r="B529" s="19" t="s">
        <v>218</v>
      </c>
      <c r="C529" s="12"/>
      <c r="D529" s="20"/>
      <c r="E529" s="53">
        <f>E530+E532+E534+E536</f>
        <v>800.09999999999991</v>
      </c>
    </row>
    <row r="530" spans="1:5" ht="60" x14ac:dyDescent="0.25">
      <c r="A530" s="23" t="s">
        <v>200</v>
      </c>
      <c r="B530" s="19" t="s">
        <v>218</v>
      </c>
      <c r="C530" s="12">
        <v>100</v>
      </c>
      <c r="D530" s="20"/>
      <c r="E530" s="53">
        <f>E531</f>
        <v>417.79999999999995</v>
      </c>
    </row>
    <row r="531" spans="1:5" x14ac:dyDescent="0.25">
      <c r="A531" s="10" t="s">
        <v>219</v>
      </c>
      <c r="B531" s="19" t="s">
        <v>218</v>
      </c>
      <c r="C531" s="12">
        <v>100</v>
      </c>
      <c r="D531" s="20" t="s">
        <v>220</v>
      </c>
      <c r="E531" s="53">
        <f>SUM('[1]9'!G1024)</f>
        <v>417.79999999999995</v>
      </c>
    </row>
    <row r="532" spans="1:5" ht="30" x14ac:dyDescent="0.25">
      <c r="A532" s="15" t="s">
        <v>47</v>
      </c>
      <c r="B532" s="19" t="s">
        <v>218</v>
      </c>
      <c r="C532" s="12">
        <v>200</v>
      </c>
      <c r="D532" s="20"/>
      <c r="E532" s="53">
        <f>E533</f>
        <v>18.8</v>
      </c>
    </row>
    <row r="533" spans="1:5" x14ac:dyDescent="0.25">
      <c r="A533" s="10" t="s">
        <v>221</v>
      </c>
      <c r="B533" s="19" t="s">
        <v>218</v>
      </c>
      <c r="C533" s="12">
        <v>200</v>
      </c>
      <c r="D533" s="20" t="s">
        <v>220</v>
      </c>
      <c r="E533" s="53">
        <f>SUM('[1]9'!G1028)</f>
        <v>18.8</v>
      </c>
    </row>
    <row r="534" spans="1:5" ht="30" x14ac:dyDescent="0.25">
      <c r="A534" s="15" t="s">
        <v>47</v>
      </c>
      <c r="B534" s="19" t="s">
        <v>218</v>
      </c>
      <c r="C534" s="12">
        <v>200</v>
      </c>
      <c r="D534" s="20"/>
      <c r="E534" s="53">
        <f>SUM(E535)</f>
        <v>5.3</v>
      </c>
    </row>
    <row r="535" spans="1:5" x14ac:dyDescent="0.25">
      <c r="A535" s="10" t="s">
        <v>221</v>
      </c>
      <c r="B535" s="19" t="s">
        <v>218</v>
      </c>
      <c r="C535" s="12">
        <v>200</v>
      </c>
      <c r="D535" s="20" t="s">
        <v>222</v>
      </c>
      <c r="E535" s="53">
        <f>SUM('[1]9'!G1016)</f>
        <v>5.3</v>
      </c>
    </row>
    <row r="536" spans="1:5" x14ac:dyDescent="0.25">
      <c r="A536" s="10" t="s">
        <v>223</v>
      </c>
      <c r="B536" s="19" t="s">
        <v>218</v>
      </c>
      <c r="C536" s="12">
        <v>300</v>
      </c>
      <c r="D536" s="20"/>
      <c r="E536" s="53">
        <f>E537</f>
        <v>358.2</v>
      </c>
    </row>
    <row r="537" spans="1:5" x14ac:dyDescent="0.25">
      <c r="A537" s="10" t="s">
        <v>221</v>
      </c>
      <c r="B537" s="19" t="s">
        <v>218</v>
      </c>
      <c r="C537" s="12">
        <v>300</v>
      </c>
      <c r="D537" s="20" t="s">
        <v>222</v>
      </c>
      <c r="E537" s="53">
        <f>SUM('[1]9'!G1019)</f>
        <v>358.2</v>
      </c>
    </row>
    <row r="538" spans="1:5" ht="75" x14ac:dyDescent="0.25">
      <c r="A538" s="23" t="s">
        <v>224</v>
      </c>
      <c r="B538" s="19" t="s">
        <v>225</v>
      </c>
      <c r="C538" s="12"/>
      <c r="D538" s="20"/>
      <c r="E538" s="53">
        <f>E539+E541</f>
        <v>910.19999999999993</v>
      </c>
    </row>
    <row r="539" spans="1:5" ht="60" x14ac:dyDescent="0.25">
      <c r="A539" s="23" t="s">
        <v>200</v>
      </c>
      <c r="B539" s="19" t="s">
        <v>225</v>
      </c>
      <c r="C539" s="12">
        <v>100</v>
      </c>
      <c r="D539" s="20"/>
      <c r="E539" s="53">
        <f>E540</f>
        <v>835.59999999999991</v>
      </c>
    </row>
    <row r="540" spans="1:5" x14ac:dyDescent="0.25">
      <c r="A540" s="10" t="s">
        <v>219</v>
      </c>
      <c r="B540" s="19" t="s">
        <v>225</v>
      </c>
      <c r="C540" s="12">
        <v>100</v>
      </c>
      <c r="D540" s="20" t="s">
        <v>220</v>
      </c>
      <c r="E540" s="53">
        <f>SUM('[1]9'!G1033)</f>
        <v>835.59999999999991</v>
      </c>
    </row>
    <row r="541" spans="1:5" ht="30" x14ac:dyDescent="0.25">
      <c r="A541" s="15" t="s">
        <v>47</v>
      </c>
      <c r="B541" s="19" t="s">
        <v>225</v>
      </c>
      <c r="C541" s="12">
        <v>200</v>
      </c>
      <c r="D541" s="20"/>
      <c r="E541" s="53">
        <f>E542</f>
        <v>74.599999999999994</v>
      </c>
    </row>
    <row r="542" spans="1:5" x14ac:dyDescent="0.25">
      <c r="A542" s="10" t="s">
        <v>219</v>
      </c>
      <c r="B542" s="19" t="s">
        <v>225</v>
      </c>
      <c r="C542" s="12">
        <v>200</v>
      </c>
      <c r="D542" s="20" t="s">
        <v>220</v>
      </c>
      <c r="E542" s="53">
        <f>SUM('[1]9'!G1037)</f>
        <v>74.599999999999994</v>
      </c>
    </row>
    <row r="543" spans="1:5" ht="60" x14ac:dyDescent="0.25">
      <c r="A543" s="14" t="s">
        <v>226</v>
      </c>
      <c r="B543" s="20" t="s">
        <v>227</v>
      </c>
      <c r="C543" s="12"/>
      <c r="D543" s="13"/>
      <c r="E543" s="53">
        <f>E544+E546</f>
        <v>735.7</v>
      </c>
    </row>
    <row r="544" spans="1:5" ht="60" x14ac:dyDescent="0.25">
      <c r="A544" s="23" t="s">
        <v>200</v>
      </c>
      <c r="B544" s="20" t="s">
        <v>227</v>
      </c>
      <c r="C544" s="12" t="s">
        <v>27</v>
      </c>
      <c r="D544" s="13"/>
      <c r="E544" s="53">
        <f>E545</f>
        <v>646.1</v>
      </c>
    </row>
    <row r="545" spans="1:5" x14ac:dyDescent="0.25">
      <c r="A545" s="10" t="s">
        <v>228</v>
      </c>
      <c r="B545" s="20" t="s">
        <v>227</v>
      </c>
      <c r="C545" s="37">
        <v>100</v>
      </c>
      <c r="D545" s="20" t="s">
        <v>127</v>
      </c>
      <c r="E545" s="53">
        <f>SUM('[1]9'!G751)</f>
        <v>646.1</v>
      </c>
    </row>
    <row r="546" spans="1:5" ht="30" x14ac:dyDescent="0.25">
      <c r="A546" s="15" t="s">
        <v>47</v>
      </c>
      <c r="B546" s="20" t="s">
        <v>227</v>
      </c>
      <c r="C546" s="12">
        <v>200</v>
      </c>
      <c r="D546" s="13"/>
      <c r="E546" s="53">
        <f>E547</f>
        <v>89.6</v>
      </c>
    </row>
    <row r="547" spans="1:5" x14ac:dyDescent="0.25">
      <c r="A547" s="10" t="s">
        <v>228</v>
      </c>
      <c r="B547" s="20" t="s">
        <v>227</v>
      </c>
      <c r="C547" s="12">
        <v>200</v>
      </c>
      <c r="D547" s="20" t="s">
        <v>127</v>
      </c>
      <c r="E547" s="53">
        <f>SUM('[1]9'!G755)</f>
        <v>89.6</v>
      </c>
    </row>
    <row r="548" spans="1:5" ht="30" x14ac:dyDescent="0.25">
      <c r="A548" s="14" t="s">
        <v>229</v>
      </c>
      <c r="B548" s="20" t="s">
        <v>230</v>
      </c>
      <c r="C548" s="12"/>
      <c r="D548" s="13"/>
      <c r="E548" s="53">
        <f>E549+E551</f>
        <v>821.3</v>
      </c>
    </row>
    <row r="549" spans="1:5" ht="60" x14ac:dyDescent="0.25">
      <c r="A549" s="23" t="s">
        <v>200</v>
      </c>
      <c r="B549" s="20" t="s">
        <v>230</v>
      </c>
      <c r="C549" s="12" t="s">
        <v>27</v>
      </c>
      <c r="D549" s="13"/>
      <c r="E549" s="53">
        <f>E550</f>
        <v>752.1</v>
      </c>
    </row>
    <row r="550" spans="1:5" x14ac:dyDescent="0.25">
      <c r="A550" s="10" t="s">
        <v>228</v>
      </c>
      <c r="B550" s="20" t="s">
        <v>230</v>
      </c>
      <c r="C550" s="12" t="s">
        <v>27</v>
      </c>
      <c r="D550" s="20" t="s">
        <v>127</v>
      </c>
      <c r="E550" s="53">
        <f>SUM('[1]9'!G762)</f>
        <v>752.1</v>
      </c>
    </row>
    <row r="551" spans="1:5" ht="30" x14ac:dyDescent="0.25">
      <c r="A551" s="15" t="s">
        <v>47</v>
      </c>
      <c r="B551" s="20" t="s">
        <v>230</v>
      </c>
      <c r="C551" s="12">
        <v>200</v>
      </c>
      <c r="D551" s="20"/>
      <c r="E551" s="53">
        <f>E552</f>
        <v>69.199999999999989</v>
      </c>
    </row>
    <row r="552" spans="1:5" x14ac:dyDescent="0.25">
      <c r="A552" s="10" t="s">
        <v>228</v>
      </c>
      <c r="B552" s="20" t="s">
        <v>230</v>
      </c>
      <c r="C552" s="12">
        <v>200</v>
      </c>
      <c r="D552" s="20" t="s">
        <v>127</v>
      </c>
      <c r="E552" s="53">
        <f>SUM('[1]9'!G765)</f>
        <v>69.199999999999989</v>
      </c>
    </row>
    <row r="553" spans="1:5" ht="75" x14ac:dyDescent="0.25">
      <c r="A553" s="38" t="s">
        <v>328</v>
      </c>
      <c r="B553" s="47" t="s">
        <v>231</v>
      </c>
      <c r="C553" s="12"/>
      <c r="D553" s="20"/>
      <c r="E553" s="53">
        <f>E554</f>
        <v>336.1</v>
      </c>
    </row>
    <row r="554" spans="1:5" ht="30" x14ac:dyDescent="0.25">
      <c r="A554" s="15" t="s">
        <v>47</v>
      </c>
      <c r="B554" s="47" t="s">
        <v>231</v>
      </c>
      <c r="C554" s="12">
        <v>200</v>
      </c>
      <c r="D554" s="20"/>
      <c r="E554" s="53">
        <f>E555</f>
        <v>336.1</v>
      </c>
    </row>
    <row r="555" spans="1:5" ht="30" x14ac:dyDescent="0.25">
      <c r="A555" s="14" t="s">
        <v>152</v>
      </c>
      <c r="B555" s="47" t="s">
        <v>231</v>
      </c>
      <c r="C555" s="12">
        <v>200</v>
      </c>
      <c r="D555" s="20" t="s">
        <v>153</v>
      </c>
      <c r="E555" s="53">
        <f>SUM('[1]9'!G925)</f>
        <v>336.1</v>
      </c>
    </row>
    <row r="556" spans="1:5" ht="45" x14ac:dyDescent="0.25">
      <c r="A556" s="14" t="s">
        <v>232</v>
      </c>
      <c r="B556" s="20" t="s">
        <v>233</v>
      </c>
      <c r="C556" s="12"/>
      <c r="D556" s="13"/>
      <c r="E556" s="53">
        <f>E557+E559</f>
        <v>904.49999999999989</v>
      </c>
    </row>
    <row r="557" spans="1:5" ht="60" x14ac:dyDescent="0.25">
      <c r="A557" s="23" t="s">
        <v>200</v>
      </c>
      <c r="B557" s="20" t="s">
        <v>233</v>
      </c>
      <c r="C557" s="12">
        <v>100</v>
      </c>
      <c r="D557" s="13"/>
      <c r="E557" s="53">
        <f>E558</f>
        <v>835.59999999999991</v>
      </c>
    </row>
    <row r="558" spans="1:5" x14ac:dyDescent="0.25">
      <c r="A558" s="10" t="s">
        <v>228</v>
      </c>
      <c r="B558" s="20" t="s">
        <v>233</v>
      </c>
      <c r="C558" s="12">
        <v>100</v>
      </c>
      <c r="D558" s="20" t="s">
        <v>127</v>
      </c>
      <c r="E558" s="53">
        <f>SUM('[1]9'!G771)</f>
        <v>835.59999999999991</v>
      </c>
    </row>
    <row r="559" spans="1:5" ht="30" x14ac:dyDescent="0.25">
      <c r="A559" s="10" t="s">
        <v>47</v>
      </c>
      <c r="B559" s="20" t="s">
        <v>233</v>
      </c>
      <c r="C559" s="12">
        <v>200</v>
      </c>
      <c r="D559" s="13"/>
      <c r="E559" s="53">
        <f>E560</f>
        <v>68.900000000000006</v>
      </c>
    </row>
    <row r="560" spans="1:5" x14ac:dyDescent="0.25">
      <c r="A560" s="10" t="s">
        <v>228</v>
      </c>
      <c r="B560" s="20" t="s">
        <v>233</v>
      </c>
      <c r="C560" s="12" t="s">
        <v>29</v>
      </c>
      <c r="D560" s="13" t="s">
        <v>127</v>
      </c>
      <c r="E560" s="53">
        <f>SUM('[1]9'!G775)</f>
        <v>68.900000000000006</v>
      </c>
    </row>
    <row r="561" spans="1:5" ht="105" x14ac:dyDescent="0.25">
      <c r="A561" s="39" t="s">
        <v>234</v>
      </c>
      <c r="B561" s="20" t="s">
        <v>235</v>
      </c>
      <c r="C561" s="12"/>
      <c r="D561" s="13"/>
      <c r="E561" s="53">
        <f>E562</f>
        <v>0.7</v>
      </c>
    </row>
    <row r="562" spans="1:5" ht="30" x14ac:dyDescent="0.25">
      <c r="A562" s="10" t="s">
        <v>47</v>
      </c>
      <c r="B562" s="20" t="s">
        <v>235</v>
      </c>
      <c r="C562" s="12">
        <v>200</v>
      </c>
      <c r="D562" s="13"/>
      <c r="E562" s="53">
        <f>E563</f>
        <v>0.7</v>
      </c>
    </row>
    <row r="563" spans="1:5" x14ac:dyDescent="0.25">
      <c r="A563" s="10" t="s">
        <v>228</v>
      </c>
      <c r="B563" s="20" t="s">
        <v>235</v>
      </c>
      <c r="C563" s="21">
        <v>200</v>
      </c>
      <c r="D563" s="20" t="s">
        <v>127</v>
      </c>
      <c r="E563" s="53">
        <f>SUM('[1]9'!G780)</f>
        <v>0.7</v>
      </c>
    </row>
    <row r="564" spans="1:5" ht="45" x14ac:dyDescent="0.25">
      <c r="A564" s="14" t="s">
        <v>342</v>
      </c>
      <c r="B564" s="20" t="s">
        <v>236</v>
      </c>
      <c r="C564" s="21"/>
      <c r="D564" s="20"/>
      <c r="E564" s="53">
        <f>E565+E567+E569+E571</f>
        <v>878.59999999999991</v>
      </c>
    </row>
    <row r="565" spans="1:5" ht="45" x14ac:dyDescent="0.25">
      <c r="A565" s="15" t="s">
        <v>139</v>
      </c>
      <c r="B565" s="20" t="s">
        <v>236</v>
      </c>
      <c r="C565" s="21">
        <v>100</v>
      </c>
      <c r="D565" s="20"/>
      <c r="E565" s="53">
        <f>E566</f>
        <v>14.9</v>
      </c>
    </row>
    <row r="566" spans="1:5" x14ac:dyDescent="0.25">
      <c r="A566" s="14" t="s">
        <v>126</v>
      </c>
      <c r="B566" s="20" t="s">
        <v>236</v>
      </c>
      <c r="C566" s="21">
        <v>100</v>
      </c>
      <c r="D566" s="20" t="s">
        <v>127</v>
      </c>
      <c r="E566" s="53">
        <f>SUM('[1]9'!G612)</f>
        <v>14.9</v>
      </c>
    </row>
    <row r="567" spans="1:5" ht="30" x14ac:dyDescent="0.25">
      <c r="A567" s="15" t="s">
        <v>47</v>
      </c>
      <c r="B567" s="20" t="s">
        <v>236</v>
      </c>
      <c r="C567" s="21">
        <v>200</v>
      </c>
      <c r="D567" s="20"/>
      <c r="E567" s="53">
        <f>E568</f>
        <v>833.59999999999991</v>
      </c>
    </row>
    <row r="568" spans="1:5" x14ac:dyDescent="0.25">
      <c r="A568" s="14" t="s">
        <v>126</v>
      </c>
      <c r="B568" s="20" t="s">
        <v>236</v>
      </c>
      <c r="C568" s="21">
        <v>200</v>
      </c>
      <c r="D568" s="20" t="s">
        <v>127</v>
      </c>
      <c r="E568" s="53">
        <f>SUM('[1]9'!G615)</f>
        <v>833.59999999999991</v>
      </c>
    </row>
    <row r="569" spans="1:5" x14ac:dyDescent="0.25">
      <c r="A569" s="15" t="s">
        <v>30</v>
      </c>
      <c r="B569" s="20" t="s">
        <v>236</v>
      </c>
      <c r="C569" s="21">
        <v>800</v>
      </c>
      <c r="D569" s="20"/>
      <c r="E569" s="53">
        <f>E570</f>
        <v>1.1000000000000001</v>
      </c>
    </row>
    <row r="570" spans="1:5" x14ac:dyDescent="0.25">
      <c r="A570" s="14" t="s">
        <v>126</v>
      </c>
      <c r="B570" s="20" t="s">
        <v>236</v>
      </c>
      <c r="C570" s="21">
        <v>800</v>
      </c>
      <c r="D570" s="20" t="s">
        <v>127</v>
      </c>
      <c r="E570" s="53">
        <f>SUM('[1]9'!G620)</f>
        <v>1.1000000000000001</v>
      </c>
    </row>
    <row r="571" spans="1:5" ht="30" x14ac:dyDescent="0.25">
      <c r="A571" s="15" t="s">
        <v>47</v>
      </c>
      <c r="B571" s="20" t="s">
        <v>236</v>
      </c>
      <c r="C571" s="21">
        <v>200</v>
      </c>
      <c r="D571" s="20"/>
      <c r="E571" s="53">
        <f>E572</f>
        <v>29</v>
      </c>
    </row>
    <row r="572" spans="1:5" ht="30" x14ac:dyDescent="0.25">
      <c r="A572" s="15" t="s">
        <v>237</v>
      </c>
      <c r="B572" s="20" t="s">
        <v>236</v>
      </c>
      <c r="C572" s="21">
        <v>200</v>
      </c>
      <c r="D572" s="20" t="s">
        <v>17</v>
      </c>
      <c r="E572" s="53">
        <f>SUM('[1]9'!G656)</f>
        <v>29</v>
      </c>
    </row>
    <row r="573" spans="1:5" ht="45" x14ac:dyDescent="0.25">
      <c r="A573" s="15" t="s">
        <v>329</v>
      </c>
      <c r="B573" s="20" t="s">
        <v>238</v>
      </c>
      <c r="C573" s="19"/>
      <c r="D573" s="20"/>
      <c r="E573" s="53">
        <f>E574+E576+E578</f>
        <v>235.1</v>
      </c>
    </row>
    <row r="574" spans="1:5" ht="45" x14ac:dyDescent="0.25">
      <c r="A574" s="15" t="s">
        <v>139</v>
      </c>
      <c r="B574" s="20" t="s">
        <v>238</v>
      </c>
      <c r="C574" s="19" t="s">
        <v>27</v>
      </c>
      <c r="D574" s="20"/>
      <c r="E574" s="53">
        <f>E575</f>
        <v>0.6</v>
      </c>
    </row>
    <row r="575" spans="1:5" x14ac:dyDescent="0.25">
      <c r="A575" s="14" t="s">
        <v>126</v>
      </c>
      <c r="B575" s="20" t="s">
        <v>238</v>
      </c>
      <c r="C575" s="19" t="s">
        <v>27</v>
      </c>
      <c r="D575" s="20" t="s">
        <v>127</v>
      </c>
      <c r="E575" s="53">
        <f>SUM('[1]9'!G786)</f>
        <v>0.6</v>
      </c>
    </row>
    <row r="576" spans="1:5" ht="30" x14ac:dyDescent="0.25">
      <c r="A576" s="15" t="s">
        <v>47</v>
      </c>
      <c r="B576" s="20" t="s">
        <v>238</v>
      </c>
      <c r="C576" s="19" t="s">
        <v>29</v>
      </c>
      <c r="D576" s="20"/>
      <c r="E576" s="53">
        <f>SUM(E577)</f>
        <v>144.5</v>
      </c>
    </row>
    <row r="577" spans="1:5" x14ac:dyDescent="0.25">
      <c r="A577" s="14" t="s">
        <v>126</v>
      </c>
      <c r="B577" s="20" t="s">
        <v>238</v>
      </c>
      <c r="C577" s="19" t="s">
        <v>29</v>
      </c>
      <c r="D577" s="20" t="s">
        <v>127</v>
      </c>
      <c r="E577" s="53">
        <f>SUM('[1]9'!G789)</f>
        <v>144.5</v>
      </c>
    </row>
    <row r="578" spans="1:5" ht="30" x14ac:dyDescent="0.25">
      <c r="A578" s="15" t="s">
        <v>47</v>
      </c>
      <c r="B578" s="20" t="s">
        <v>238</v>
      </c>
      <c r="C578" s="19" t="s">
        <v>29</v>
      </c>
      <c r="D578" s="20"/>
      <c r="E578" s="53">
        <f>SUM(E579)</f>
        <v>90</v>
      </c>
    </row>
    <row r="579" spans="1:5" ht="30" x14ac:dyDescent="0.25">
      <c r="A579" s="15" t="s">
        <v>237</v>
      </c>
      <c r="B579" s="20" t="s">
        <v>238</v>
      </c>
      <c r="C579" s="19" t="s">
        <v>29</v>
      </c>
      <c r="D579" s="20" t="s">
        <v>17</v>
      </c>
      <c r="E579" s="53">
        <f>SUM('[1]9'!G951)</f>
        <v>90</v>
      </c>
    </row>
    <row r="580" spans="1:5" ht="30" x14ac:dyDescent="0.25">
      <c r="A580" s="23" t="s">
        <v>239</v>
      </c>
      <c r="B580" s="20" t="s">
        <v>240</v>
      </c>
      <c r="C580" s="21"/>
      <c r="D580" s="20"/>
      <c r="E580" s="53">
        <f>SUM(E582)</f>
        <v>3639</v>
      </c>
    </row>
    <row r="581" spans="1:5" ht="45" x14ac:dyDescent="0.25">
      <c r="A581" s="15" t="s">
        <v>241</v>
      </c>
      <c r="B581" s="20" t="s">
        <v>242</v>
      </c>
      <c r="C581" s="12"/>
      <c r="D581" s="13"/>
      <c r="E581" s="53">
        <f>E582</f>
        <v>3639</v>
      </c>
    </row>
    <row r="582" spans="1:5" x14ac:dyDescent="0.25">
      <c r="A582" s="10" t="s">
        <v>223</v>
      </c>
      <c r="B582" s="20" t="s">
        <v>242</v>
      </c>
      <c r="C582" s="12">
        <v>300</v>
      </c>
      <c r="D582" s="13"/>
      <c r="E582" s="53">
        <f>E583</f>
        <v>3639</v>
      </c>
    </row>
    <row r="583" spans="1:5" x14ac:dyDescent="0.25">
      <c r="A583" s="10" t="s">
        <v>243</v>
      </c>
      <c r="B583" s="20" t="s">
        <v>242</v>
      </c>
      <c r="C583" s="21">
        <v>300</v>
      </c>
      <c r="D583" s="20" t="s">
        <v>244</v>
      </c>
      <c r="E583" s="53">
        <f>SUM('[1]9'!G1010)</f>
        <v>3639</v>
      </c>
    </row>
    <row r="584" spans="1:5" ht="30" x14ac:dyDescent="0.25">
      <c r="A584" s="14" t="s">
        <v>330</v>
      </c>
      <c r="B584" s="20" t="s">
        <v>270</v>
      </c>
      <c r="C584" s="12"/>
      <c r="D584" s="13"/>
      <c r="E584" s="53">
        <f>E585</f>
        <v>1500</v>
      </c>
    </row>
    <row r="585" spans="1:5" ht="30" x14ac:dyDescent="0.25">
      <c r="A585" s="10" t="s">
        <v>47</v>
      </c>
      <c r="B585" s="20" t="s">
        <v>270</v>
      </c>
      <c r="C585" s="12" t="s">
        <v>29</v>
      </c>
      <c r="D585" s="13"/>
      <c r="E585" s="53">
        <f>E586</f>
        <v>1500</v>
      </c>
    </row>
    <row r="586" spans="1:5" x14ac:dyDescent="0.25">
      <c r="A586" s="10" t="s">
        <v>176</v>
      </c>
      <c r="B586" s="20" t="s">
        <v>270</v>
      </c>
      <c r="C586" s="12" t="s">
        <v>29</v>
      </c>
      <c r="D586" s="13" t="s">
        <v>177</v>
      </c>
      <c r="E586" s="53">
        <f>SUM('[1]9'!G1097)</f>
        <v>1500</v>
      </c>
    </row>
  </sheetData>
  <mergeCells count="5">
    <mergeCell ref="D5:E5"/>
    <mergeCell ref="A4:E4"/>
    <mergeCell ref="B2:E2"/>
    <mergeCell ref="C3:E3"/>
    <mergeCell ref="B1:E1"/>
  </mergeCells>
  <pageMargins left="0.7" right="0.7" top="0.75" bottom="0.75" header="0.3" footer="0.3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2021-12-15T05:09:47Z</dcterms:modified>
</cp:coreProperties>
</file>