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4" sheetId="1" r:id="rId1"/>
  </sheets>
  <externalReferences>
    <externalReference r:id="rId2"/>
  </externalReferences>
  <definedNames>
    <definedName name="_xlnm.Print_Area" localSheetId="0">'14'!$A$1:$H$181</definedName>
  </definedNames>
  <calcPr calcId="162913"/>
</workbook>
</file>

<file path=xl/calcChain.xml><?xml version="1.0" encoding="utf-8"?>
<calcChain xmlns="http://schemas.openxmlformats.org/spreadsheetml/2006/main">
  <c r="H169" i="1" l="1"/>
  <c r="H168" i="1"/>
  <c r="H170" i="1" s="1"/>
  <c r="H166" i="1"/>
  <c r="H165" i="1" s="1"/>
  <c r="H167" i="1" s="1"/>
  <c r="H163" i="1"/>
  <c r="H162" i="1"/>
  <c r="H161" i="1"/>
  <c r="H160" i="1"/>
  <c r="H159" i="1"/>
  <c r="H158" i="1"/>
  <c r="H156" i="1"/>
  <c r="H155" i="1" s="1"/>
  <c r="H154" i="1"/>
  <c r="H153" i="1"/>
  <c r="H152" i="1"/>
  <c r="H151" i="1"/>
  <c r="H150" i="1"/>
  <c r="H149" i="1"/>
  <c r="H148" i="1"/>
  <c r="H147" i="1"/>
  <c r="H146" i="1"/>
  <c r="H145" i="1" s="1"/>
  <c r="H144" i="1"/>
  <c r="H143" i="1"/>
  <c r="H142" i="1"/>
  <c r="H141" i="1" s="1"/>
  <c r="H140" i="1"/>
  <c r="H139" i="1"/>
  <c r="H138" i="1"/>
  <c r="H137" i="1"/>
  <c r="H136" i="1"/>
  <c r="H134" i="1"/>
  <c r="H133" i="1"/>
  <c r="H132" i="1"/>
  <c r="H131" i="1"/>
  <c r="H130" i="1"/>
  <c r="H129" i="1"/>
  <c r="H128" i="1"/>
  <c r="H127" i="1"/>
  <c r="H126" i="1"/>
  <c r="H124" i="1" s="1"/>
  <c r="H125" i="1"/>
  <c r="H122" i="1"/>
  <c r="H121" i="1"/>
  <c r="H120" i="1"/>
  <c r="H119" i="1"/>
  <c r="H118" i="1"/>
  <c r="H117" i="1"/>
  <c r="H116" i="1"/>
  <c r="H114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 s="1"/>
  <c r="H96" i="1"/>
  <c r="H95" i="1" s="1"/>
  <c r="H94" i="1"/>
  <c r="H93" i="1"/>
  <c r="H92" i="1"/>
  <c r="H90" i="1"/>
  <c r="H89" i="1"/>
  <c r="H87" i="1"/>
  <c r="H86" i="1"/>
  <c r="H84" i="1" s="1"/>
  <c r="H85" i="1"/>
  <c r="H83" i="1"/>
  <c r="H82" i="1"/>
  <c r="H81" i="1"/>
  <c r="H80" i="1"/>
  <c r="H79" i="1"/>
  <c r="H78" i="1" s="1"/>
  <c r="H76" i="1"/>
  <c r="H75" i="1"/>
  <c r="H74" i="1"/>
  <c r="H72" i="1" s="1"/>
  <c r="H73" i="1"/>
  <c r="H71" i="1"/>
  <c r="H70" i="1"/>
  <c r="H69" i="1"/>
  <c r="H67" i="1"/>
  <c r="H66" i="1"/>
  <c r="H65" i="1"/>
  <c r="H64" i="1"/>
  <c r="H63" i="1"/>
  <c r="H62" i="1"/>
  <c r="H61" i="1"/>
  <c r="H60" i="1"/>
  <c r="H59" i="1" s="1"/>
  <c r="H58" i="1"/>
  <c r="H57" i="1"/>
  <c r="H56" i="1"/>
  <c r="H55" i="1"/>
  <c r="H54" i="1"/>
  <c r="H53" i="1"/>
  <c r="H52" i="1"/>
  <c r="H47" i="1"/>
  <c r="H46" i="1"/>
  <c r="H45" i="1"/>
  <c r="H44" i="1"/>
  <c r="H42" i="1"/>
  <c r="H41" i="1"/>
  <c r="H40" i="1"/>
  <c r="H39" i="1"/>
  <c r="H38" i="1"/>
  <c r="H36" i="1" s="1"/>
  <c r="H37" i="1"/>
  <c r="H34" i="1"/>
  <c r="H33" i="1"/>
  <c r="H32" i="1"/>
  <c r="H31" i="1" s="1"/>
  <c r="H30" i="1"/>
  <c r="H29" i="1"/>
  <c r="H27" i="1"/>
  <c r="H26" i="1"/>
  <c r="H25" i="1"/>
  <c r="H24" i="1"/>
  <c r="H23" i="1" s="1"/>
  <c r="H22" i="1"/>
  <c r="H21" i="1"/>
  <c r="H20" i="1"/>
  <c r="H18" i="1"/>
  <c r="H17" i="1"/>
  <c r="H16" i="1"/>
  <c r="H15" i="1" s="1"/>
  <c r="H14" i="1"/>
  <c r="H13" i="1"/>
  <c r="H12" i="1"/>
  <c r="H115" i="1" l="1"/>
  <c r="H11" i="1"/>
  <c r="H19" i="1"/>
  <c r="H28" i="1"/>
  <c r="H43" i="1"/>
  <c r="H51" i="1"/>
  <c r="H50" i="1" s="1"/>
  <c r="H68" i="1"/>
  <c r="H88" i="1"/>
  <c r="H91" i="1"/>
  <c r="H123" i="1"/>
  <c r="H135" i="1"/>
  <c r="H157" i="1"/>
  <c r="H164" i="1" s="1"/>
  <c r="H77" i="1"/>
  <c r="H49" i="1" s="1"/>
  <c r="H113" i="1" s="1"/>
  <c r="H35" i="1"/>
  <c r="H10" i="1" l="1"/>
  <c r="H48" i="1" s="1"/>
  <c r="H171" i="1" s="1"/>
</calcChain>
</file>

<file path=xl/sharedStrings.xml><?xml version="1.0" encoding="utf-8"?>
<sst xmlns="http://schemas.openxmlformats.org/spreadsheetml/2006/main" count="905" uniqueCount="238">
  <si>
    <t>тыс. рублей</t>
  </si>
  <si>
    <t>Бюджетополучатели</t>
  </si>
  <si>
    <t>Бюджетная классификация</t>
  </si>
  <si>
    <t>Сумма</t>
  </si>
  <si>
    <t>№</t>
  </si>
  <si>
    <t>Наименование программы</t>
  </si>
  <si>
    <t>главный распорядитель</t>
  </si>
  <si>
    <t>РзПр</t>
  </si>
  <si>
    <t>ЦСР</t>
  </si>
  <si>
    <t>ВР</t>
  </si>
  <si>
    <t>МП "Развитие культуры и искусства в Балаганском районе на 2019 - 2024 годы" в т.ч.:</t>
  </si>
  <si>
    <t xml:space="preserve">МКУ Управление культуры </t>
  </si>
  <si>
    <t>957</t>
  </si>
  <si>
    <t>Подпрограмма 1 "Библиотечное дело в муниципальном образовании Балаганский район на 2019 - 2024 годы"</t>
  </si>
  <si>
    <t>МБУК "МОБ Балаганского района"*</t>
  </si>
  <si>
    <t>4210100000</t>
  </si>
  <si>
    <t>МБУК "МОБ Балаганского района"</t>
  </si>
  <si>
    <t>0705</t>
  </si>
  <si>
    <t>4210144299</t>
  </si>
  <si>
    <t>600</t>
  </si>
  <si>
    <t>0801</t>
  </si>
  <si>
    <t>Подпрограмма 1 "Библиотечное дело в муниципальном образовании Балаганский район на 2019 -2024 годы"</t>
  </si>
  <si>
    <t>Подпрограмма 2 "Музейное дело в  муниципальном образовании Балаганский район на 2019 - 2024 годы"</t>
  </si>
  <si>
    <t>МКУК БИЭМ*</t>
  </si>
  <si>
    <t>4220200000</t>
  </si>
  <si>
    <t>МКУК БИЭМ</t>
  </si>
  <si>
    <t>4220244199</t>
  </si>
  <si>
    <t>100</t>
  </si>
  <si>
    <t>200</t>
  </si>
  <si>
    <t>800</t>
  </si>
  <si>
    <t>Подпрограмма 3 "Культурный досуг населения в муниципальном образовании Балаганский район на 2019 - 2024 годы"</t>
  </si>
  <si>
    <t>МБУК "Межпоселенческий ДК"*</t>
  </si>
  <si>
    <t>4230100000</t>
  </si>
  <si>
    <t>МБУК "Межпоселенческий ДК"</t>
  </si>
  <si>
    <t>4230144099</t>
  </si>
  <si>
    <t>423S2120</t>
  </si>
  <si>
    <t>Подпрограмма 4 "Дополнительное образование детей в сфере культуры муниципальном образовании Балаганский район на 2019 - 2024 годы"</t>
  </si>
  <si>
    <t>МКУ ДО БДМШ*</t>
  </si>
  <si>
    <t>4240100000</t>
  </si>
  <si>
    <t>МКУ ДО БДМШ</t>
  </si>
  <si>
    <t>0703</t>
  </si>
  <si>
    <t>4240142399</t>
  </si>
  <si>
    <t>42401S2690</t>
  </si>
  <si>
    <t>400</t>
  </si>
  <si>
    <t>Подпрограмма 5 "Совершенствование государственного управления в сфере культуры в муниципальном образовании Балаганский район на 2019 - 2024 годы"</t>
  </si>
  <si>
    <t>МКУ Управление культуры</t>
  </si>
  <si>
    <t>0804</t>
  </si>
  <si>
    <t>4250100204</t>
  </si>
  <si>
    <t>Муниципальные программы МКУ Управление культуры</t>
  </si>
  <si>
    <t>МП "Устойчивое развитие сельских территорий в муниципальном образовании Балаганский район на 2019-2024 годы"</t>
  </si>
  <si>
    <t>4360579511</t>
  </si>
  <si>
    <t>МП "Энергосбережение и повышение энергетической эффективности на территории муниципального образования Балаганский район на 2019-2024 годы"</t>
  </si>
  <si>
    <t>0709</t>
  </si>
  <si>
    <t>43614S2200</t>
  </si>
  <si>
    <t>МП "Улучшение качества жизни граждан пожилого возраста в муниципальном образовании Балаганский район на 2019-2024 годы"</t>
  </si>
  <si>
    <t>4361579524</t>
  </si>
  <si>
    <t>МП "Доступная среда для инвалидов и маломобильных групп населения  Балаганского района на 2019-2024 годы"</t>
  </si>
  <si>
    <t>4361679525</t>
  </si>
  <si>
    <t>МП "Управление муниципальными финансами муниципального образования Балаганский район на 2019-2024 годы"</t>
  </si>
  <si>
    <t>4361972792</t>
  </si>
  <si>
    <t xml:space="preserve">Подпрограмма 1"Повышение эффективности бюджетных расходов и их оптимизация в муниципальном образовании Балаганский район на 2019-2024 годы" </t>
  </si>
  <si>
    <t>МБУК "Межпоселенческий ДК", МБУК "МОБ Балаганского района"</t>
  </si>
  <si>
    <t>Итого по культуре</t>
  </si>
  <si>
    <t>МП "Развитие образования  Балаганского района на 2019-2024 годы" в т.ч.:</t>
  </si>
  <si>
    <t>973</t>
  </si>
  <si>
    <t>0700</t>
  </si>
  <si>
    <t>4300000000</t>
  </si>
  <si>
    <t>Подпрограмма 1 "Развитие дошкольного образования Балаганского района на 2019-2024 годы"</t>
  </si>
  <si>
    <t>МК Дошкольные образовательные учреждения</t>
  </si>
  <si>
    <t>4310100000</t>
  </si>
  <si>
    <t>0701</t>
  </si>
  <si>
    <t>4310142900</t>
  </si>
  <si>
    <t>МК Дошкольные общеобразовательные учреждения</t>
  </si>
  <si>
    <t>4310173010</t>
  </si>
  <si>
    <t>Подпрограмма 2 "Развитие общего образования Балаганского района на 2019-2024 годы"</t>
  </si>
  <si>
    <t>Муниципальные бюджетные общеобразовательные учреждения</t>
  </si>
  <si>
    <t>4320100000</t>
  </si>
  <si>
    <t>0702</t>
  </si>
  <si>
    <t>4320173020</t>
  </si>
  <si>
    <t>43201S2976</t>
  </si>
  <si>
    <t>43201S2370</t>
  </si>
  <si>
    <t>43201S3180</t>
  </si>
  <si>
    <t>43201S2957</t>
  </si>
  <si>
    <t>1004</t>
  </si>
  <si>
    <t>432Р173050</t>
  </si>
  <si>
    <t>Подпрограмма 3 "Развитие дополнительного образования Балаганского района на 2019-2024 годы"</t>
  </si>
  <si>
    <t>МБОУ ДО Балаганский Центр Детского Творчества</t>
  </si>
  <si>
    <t>4330100000</t>
  </si>
  <si>
    <t>4330142399</t>
  </si>
  <si>
    <t>4330143609</t>
  </si>
  <si>
    <t>Подпрограмма 4 "Отдых и оздоровление детей в муниципальном образовании Балаганский район на 2019-2024 годы"</t>
  </si>
  <si>
    <t>Учреждения образования</t>
  </si>
  <si>
    <t>0707</t>
  </si>
  <si>
    <t>4340100000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</si>
  <si>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</si>
  <si>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43401S2080</t>
  </si>
  <si>
    <t>Финансирования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</si>
  <si>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Основное мероприятие: "Укрепление материально-технической базы лагерей дневного пребывания учреждений общего образования"</t>
  </si>
  <si>
    <t>4340179517</t>
  </si>
  <si>
    <t>Основное мероприятие: "Обеспечение деятельности палаточного спортивно-оздоровительного лагеря "Олимп"</t>
  </si>
  <si>
    <t>4340179518</t>
  </si>
  <si>
    <t>Подпрограмма 5 "Совершенствование государственного управления в сфере образования на 2019-2024 годы"</t>
  </si>
  <si>
    <t>4350100000</t>
  </si>
  <si>
    <t>Основное мероприятие: "Обеспечение деятельности МКУ Управление образования Балаганского района"</t>
  </si>
  <si>
    <t>МКУ Управление образования Балаганского района</t>
  </si>
  <si>
    <t>4350100204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</si>
  <si>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</si>
  <si>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</si>
  <si>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</si>
  <si>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Профессиональная подготовка, переподготовка и повышение квалификации</t>
  </si>
  <si>
    <t>Мероприятие: "Проведение спортивных соревнований, творческих конкурсов, интеллектуальных олимпиад в сфере образования"</t>
  </si>
  <si>
    <t xml:space="preserve">МКУ Методический центр управления образования </t>
  </si>
  <si>
    <t>4350143609</t>
  </si>
  <si>
    <t xml:space="preserve">Основное мероприятие: "Обеспечение деятельности МКУ Методический центр управления образования" </t>
  </si>
  <si>
    <t>4350145299</t>
  </si>
  <si>
    <t>Подпрограмма 6 "Безопасность  образовательных  учреждений в муниципальном образовании Балаганский  район на 2019-2024 годы"</t>
  </si>
  <si>
    <t>4360179519</t>
  </si>
  <si>
    <t>Закупка товаров, работ и услуг для государственных (муниципальных) нужд</t>
  </si>
  <si>
    <t>Предоставление субсидий бюджетным, автономным учреждениям и иным некоммерческим организациям</t>
  </si>
  <si>
    <t>Муниципальные программы МКУ Управление образования</t>
  </si>
  <si>
    <t>43605S2050</t>
  </si>
  <si>
    <t>МП "Повышение безопасности дорожного движения  на территории Балаганского района на 2019-2024 годы"</t>
  </si>
  <si>
    <t>4360779513</t>
  </si>
  <si>
    <t>МП "Энергосбережение и повышение энергетической  эффективности на территории  муниципального образования Балаганский район на  2019-2024 годы"</t>
  </si>
  <si>
    <t>4361400000</t>
  </si>
  <si>
    <t>Подпрограмма 1 "Энергосбережение и повышение энергетической  эффективности  в муниципальных общеобразовательных учреждениях Балаганского района на 2019-2024 годы"</t>
  </si>
  <si>
    <t xml:space="preserve">Реализация мероприятий перечня проектов народных инициатив </t>
  </si>
  <si>
    <t>4361972972</t>
  </si>
  <si>
    <t>МП "Управление муниципальными финансами муниципального образования Балаганский район на 2019 -2024 годы"</t>
  </si>
  <si>
    <t xml:space="preserve">МКУ Управление образования Балаганского района, МКУ Методический центр управления образования </t>
  </si>
  <si>
    <t>Итого по образованию</t>
  </si>
  <si>
    <t>МП "Улучшение условий и охраны труда в муниципальном образовании Балаганский район  на 2019-2024 годы"</t>
  </si>
  <si>
    <t>Финансовое управление Балаганского района</t>
  </si>
  <si>
    <t>992</t>
  </si>
  <si>
    <t>0113</t>
  </si>
  <si>
    <t>4361279521</t>
  </si>
  <si>
    <t>Подпрограмма 1 "Повышение эффективности бюджетных расходов и их оптимизация в муниципальном образовании Балаганский район  на 2019-2024 годы"</t>
  </si>
  <si>
    <t>0106</t>
  </si>
  <si>
    <t>4361900204</t>
  </si>
  <si>
    <t>МКУ Централизованная бухгалтерия</t>
  </si>
  <si>
    <t>4361920290</t>
  </si>
  <si>
    <t>4361979501</t>
  </si>
  <si>
    <t>Подпрограмма 2 "Создание условий для финансовой устойчивости бюджетов поселений Балаганского района на 2019-2024 годы"</t>
  </si>
  <si>
    <t>1401</t>
  </si>
  <si>
    <t>4361900000</t>
  </si>
  <si>
    <t>500</t>
  </si>
  <si>
    <t>Итого по Финансовому управлению Балаганского района</t>
  </si>
  <si>
    <t>МП "Молодёжь Балаганского района на 2019-2024 годы"</t>
  </si>
  <si>
    <t>Администрация района</t>
  </si>
  <si>
    <t>994</t>
  </si>
  <si>
    <t>Подпрограмма 1 "Профилактика  ВИЧ-инфекции в муниципальном образовании Балаганский район на 2019-2024 годы"</t>
  </si>
  <si>
    <t>4360379501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</si>
  <si>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2019-2024 годы"</t>
  </si>
  <si>
    <t>4360379502</t>
  </si>
  <si>
    <t xml:space="preserve">Подпрограмма 3 "Патриотическое воспитание детей и молодёжи муниципального образования Балаганский район на 2019-2024 годы" </t>
  </si>
  <si>
    <t>4360379503</t>
  </si>
  <si>
    <t>Подпрограмма 4 "Профилактика туберкулеза в муниципальном образовании Балаганский район на 2019-2024 годы"</t>
  </si>
  <si>
    <t>4360379504</t>
  </si>
  <si>
    <t>0409</t>
  </si>
  <si>
    <t>0501</t>
  </si>
  <si>
    <t>МКУ Управление архитектуры и градостроительства</t>
  </si>
  <si>
    <t>1101</t>
  </si>
  <si>
    <t>МП "Поддержка и развитие малого и среднего предпринимательства  в муниципальном образовании Балаганский  район на 2019-2024 годы"</t>
  </si>
  <si>
    <t>0412</t>
  </si>
  <si>
    <t>4360679512</t>
  </si>
  <si>
    <t>Подпрограмма 1 "Повышение эффективности бюджетных расходов и их оптимизация в муниципальном образовании Балаганский район на 2019-2024 годы"</t>
  </si>
  <si>
    <t>0102</t>
  </si>
  <si>
    <t>0104</t>
  </si>
  <si>
    <t>1202</t>
  </si>
  <si>
    <t>0309</t>
  </si>
  <si>
    <t>4360800000</t>
  </si>
  <si>
    <t>4360820290</t>
  </si>
  <si>
    <t>МКУ ЕДДС</t>
  </si>
  <si>
    <t>4360979515</t>
  </si>
  <si>
    <t xml:space="preserve">МП "Профилактика  правонарушений  на  территории муниципального образования  Балаганский  район на 2019-2024 годы" </t>
  </si>
  <si>
    <t>0314</t>
  </si>
  <si>
    <t>4361079516</t>
  </si>
  <si>
    <t xml:space="preserve">МП "Профилактика  правонарушений среди несовершеннолетних муниципального образования  Балаганский  район на 2019-2024 годы" </t>
  </si>
  <si>
    <t>4361179520</t>
  </si>
  <si>
    <t>МП "Защита  окружающей  среды  в муниципальном образовании Балаганский  район на 2019-2024 годы"</t>
  </si>
  <si>
    <t>0605</t>
  </si>
  <si>
    <t>4361379523</t>
  </si>
  <si>
    <t>МП "Улучшение качества жизни граждан пожилого возраста  в муниципальном образовании Балаганский район на 2019-2024 годы"</t>
  </si>
  <si>
    <t xml:space="preserve">МП "Развитие физической культуры и  спорта в  Балаганском районе на 2019-2024 годы"  </t>
  </si>
  <si>
    <t>4361779500</t>
  </si>
  <si>
    <t xml:space="preserve">Подпрограмма 1 "Развитие физической культуры и массового спорта в муниципальном образовании Балаганский район на 2019-2024 годы"  </t>
  </si>
  <si>
    <t>4361779501</t>
  </si>
  <si>
    <t>УМИ</t>
  </si>
  <si>
    <t>МП "Управление муниципальным имуществом муниципального образования Балаганский район на 2019 -2024 годы"</t>
  </si>
  <si>
    <t>4362000000</t>
  </si>
  <si>
    <t>4362000113</t>
  </si>
  <si>
    <t>4362079527</t>
  </si>
  <si>
    <t>Итого по администрации района</t>
  </si>
  <si>
    <t>Дума</t>
  </si>
  <si>
    <t>995</t>
  </si>
  <si>
    <t>0103</t>
  </si>
  <si>
    <t>Итого по Думе муниципального образования Балаганский район</t>
  </si>
  <si>
    <t>КСП</t>
  </si>
  <si>
    <t>996</t>
  </si>
  <si>
    <t>4361900224</t>
  </si>
  <si>
    <t>Итого по Контрольно-счетной палате муниципального образования Балаганский район</t>
  </si>
  <si>
    <t>Всего:</t>
  </si>
  <si>
    <t>МП - муниципальная программа;</t>
  </si>
  <si>
    <t>МК - муниципальные казенные;</t>
  </si>
  <si>
    <t>МБУК "Межпоселенческий ДК"- муниципальное бюджетное учреждение культуры "Межпоселенческий Дом культуры";</t>
  </si>
  <si>
    <t>МКУК БИЭМ - муниципальное казённое учреждение культуры Балаганский историко-этнографический музей им А.С. Башинова;</t>
  </si>
  <si>
    <t>МКУ ДО БДМШ - муниципальное казённое учреждение дополнительного образования Балаганская детская музыкальная школа.</t>
  </si>
  <si>
    <t>КСП - Контрольно-счетная палата муниципального образования Балаганский район</t>
  </si>
  <si>
    <t>УМИ - Управление муниципальным имуществом и земельными отношениями муниципального образования Балаганский район</t>
  </si>
  <si>
    <t>РАСПРЕДЕЛЕНИЕ БЮДЖЕТНЫХ АССИГНОВАНИЙ НА РЕАЛИЗАЦИЮ МУНИЦИПАЛЬНЫХ ПРОГРАММ НА 2020 ГОД</t>
  </si>
  <si>
    <t>42101S2102</t>
  </si>
  <si>
    <t>Подпрограмма 6 "Хозяйственная деятельность учреждений культуры в муниципальном образовании Балаганский район на 2020 - 2024 годы"</t>
  </si>
  <si>
    <t>4260120290</t>
  </si>
  <si>
    <t>Муниципальная программа "Улучшение условий и охраны труда в муниципальном образовании Балаганский район  на 2019-2024 годы"</t>
  </si>
  <si>
    <t>МКУ ДО БДМШ, МКУК БИЭМ</t>
  </si>
  <si>
    <t>43101S2370</t>
  </si>
  <si>
    <t xml:space="preserve">Подпрограмма 2 "Развитие спортивной инфраструктуры и материально-технической базы в муниципальном образовании Балаганский район на 2019-2024 годы"  </t>
  </si>
  <si>
    <t>4361779502</t>
  </si>
  <si>
    <t>1403</t>
  </si>
  <si>
    <t>4360374110</t>
  </si>
  <si>
    <t>436P272610</t>
  </si>
  <si>
    <t>МКУ ЦЕНТР ОБСЛУЖИВАНИЯ</t>
  </si>
  <si>
    <t>МКУ ЦЕНТР ОБСЛУЖИВАНИЯ - МУНИЦИПАЛЬНОЕ КАЗЕННОЕ УЧРЕЖДЕНИЕ "ЦЕНТР ОБСЛУЖИВАНИЯ МУНИЦИПАЛЬНЫХ УЧРЕЖДЕНИЙ БАЛАГАНСКОГО РАЙОНА"</t>
  </si>
  <si>
    <t xml:space="preserve">МП "Аппаратно-программный комплекс "Безопасный город "на 2020-2024 годы" </t>
  </si>
  <si>
    <t>МП "Противодействие коррупции в муниципальном образовании Балаганский район на 2020-2024 годы"</t>
  </si>
  <si>
    <t>4361479502</t>
  </si>
  <si>
    <t>4361479501</t>
  </si>
  <si>
    <t>43605S2390</t>
  </si>
  <si>
    <t>Приложение 14                                   к решению Думы Балаганского района "О внесении изменений в решение Думы Балаганского района "О бюджете муниципального образования Балаганский район на 2020 год и на плановый период 2021 и 2022 годов"                         от    20.12.2020 года  № 10/1 -рд</t>
  </si>
  <si>
    <t>1102</t>
  </si>
  <si>
    <t>Подпрограмма 7 "Безопасность учреждений культуры в муниципальном образовании Балаганский район на 2020-2024 годы"</t>
  </si>
  <si>
    <t>4270179541</t>
  </si>
  <si>
    <t xml:space="preserve">Муниципальная программа "Развитие физической культуры и  спорта в  Балаганском районе на 2019-2024 годы"  </t>
  </si>
  <si>
    <t>Муниципальная программа «Молодёжь муниципального образования Балаганский район на 2019-2024 годы»</t>
  </si>
  <si>
    <t>4360079500</t>
  </si>
  <si>
    <t>Муниципальная программа «Повышение устойчивости жилых домов, основных объектов и систем жизнеобеспечения на территории Балаганского района на 2019-2024 годы»</t>
  </si>
  <si>
    <t>МКУ ЕДДС - муниципальное казенное учреждение "Единая дежурно-диспетчерская служба муниципального образования Балаганский район"</t>
  </si>
  <si>
    <t>Приложение 6                              к решению Думы Балаганского района "О внесении изменений в решение Думы Балаганского района "О бюджете муниципального образования Балаганский район на 2020 год и на плановый период 2021 и 2022 годов"                       от 25.08.2020 года  №6/2 -РД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</si>
</sst>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11"/>
      <name val="Courier New"/>
      <family val="3"/>
      <charset val="204"/>
    </font>
    <font>
      <sz val="12"/>
      <name val="Courier New"/>
      <family val="3"/>
      <charset val="204"/>
    </font>
    <font>
      <sz val="11"/>
      <color theme="1"/>
      <name val="Courier New"/>
      <family val="3"/>
      <charset val="204"/>
    </font>
    <font>
      <sz val="11"/>
      <color rgb="FFFF0000"/>
      <name val="Courier New"/>
      <family val="3"/>
      <charset val="204"/>
    </font>
    <font>
      <b/>
      <sz val="11"/>
      <color indexed="10"/>
      <name val="Courier New"/>
      <family val="3"/>
      <charset val="204"/>
    </font>
    <font>
      <sz val="12"/>
      <color theme="1"/>
      <name val="Courier New"/>
      <family val="3"/>
      <charset val="204"/>
    </font>
    <font>
      <sz val="11"/>
      <color indexed="10"/>
      <name val="Courier New"/>
      <family val="3"/>
      <charset val="204"/>
    </font>
    <font>
      <b/>
      <sz val="11"/>
      <name val="Courier New"/>
      <family val="3"/>
      <charset val="204"/>
    </font>
    <font>
      <sz val="11"/>
      <color indexed="0"/>
      <name val="Courier New"/>
      <family val="3"/>
      <charset val="204"/>
    </font>
    <font>
      <sz val="11"/>
      <color indexed="8"/>
      <name val="Courier New"/>
      <family val="3"/>
      <charset val="204"/>
    </font>
    <font>
      <b/>
      <sz val="8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115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right" wrapText="1"/>
    </xf>
    <xf numFmtId="0" fontId="2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/>
    </xf>
    <xf numFmtId="49" fontId="5" fillId="2" borderId="8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center"/>
    </xf>
    <xf numFmtId="49" fontId="2" fillId="2" borderId="8" xfId="0" applyNumberFormat="1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left" wrapText="1"/>
    </xf>
    <xf numFmtId="49" fontId="2" fillId="2" borderId="8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wrapText="1"/>
    </xf>
    <xf numFmtId="0" fontId="2" fillId="2" borderId="2" xfId="0" applyFont="1" applyFill="1" applyBorder="1" applyAlignment="1">
      <alignment horizontal="left" wrapText="1"/>
    </xf>
    <xf numFmtId="49" fontId="2" fillId="0" borderId="8" xfId="0" applyNumberFormat="1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/>
    </xf>
    <xf numFmtId="0" fontId="3" fillId="2" borderId="10" xfId="0" applyFont="1" applyFill="1" applyBorder="1" applyAlignment="1">
      <alignment wrapText="1"/>
    </xf>
    <xf numFmtId="0" fontId="3" fillId="2" borderId="3" xfId="0" applyFont="1" applyFill="1" applyBorder="1" applyAlignment="1">
      <alignment horizontal="center"/>
    </xf>
    <xf numFmtId="49" fontId="7" fillId="2" borderId="8" xfId="0" applyNumberFormat="1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wrapText="1"/>
    </xf>
    <xf numFmtId="49" fontId="4" fillId="0" borderId="8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/>
    </xf>
    <xf numFmtId="49" fontId="4" fillId="2" borderId="1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0" fontId="2" fillId="2" borderId="8" xfId="0" applyNumberFormat="1" applyFont="1" applyFill="1" applyBorder="1" applyAlignment="1">
      <alignment horizontal="left" wrapText="1"/>
    </xf>
    <xf numFmtId="0" fontId="2" fillId="0" borderId="8" xfId="0" applyFont="1" applyFill="1" applyBorder="1" applyAlignment="1">
      <alignment wrapText="1"/>
    </xf>
    <xf numFmtId="49" fontId="2" fillId="2" borderId="8" xfId="0" applyNumberFormat="1" applyFont="1" applyFill="1" applyBorder="1" applyAlignment="1">
      <alignment horizontal="left" vertical="center" wrapText="1"/>
    </xf>
    <xf numFmtId="0" fontId="10" fillId="0" borderId="8" xfId="0" applyNumberFormat="1" applyFont="1" applyFill="1" applyBorder="1" applyAlignment="1">
      <alignment horizontal="left" wrapText="1"/>
    </xf>
    <xf numFmtId="49" fontId="2" fillId="0" borderId="8" xfId="0" applyNumberFormat="1" applyFont="1" applyBorder="1" applyAlignment="1">
      <alignment horizontal="left" wrapText="1"/>
    </xf>
    <xf numFmtId="0" fontId="10" fillId="0" borderId="8" xfId="0" applyNumberFormat="1" applyFont="1" applyFill="1" applyBorder="1" applyAlignment="1">
      <alignment vertical="center" wrapText="1"/>
    </xf>
    <xf numFmtId="0" fontId="2" fillId="2" borderId="9" xfId="0" applyFont="1" applyFill="1" applyBorder="1" applyAlignment="1">
      <alignment wrapText="1"/>
    </xf>
    <xf numFmtId="49" fontId="2" fillId="2" borderId="9" xfId="0" applyNumberFormat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wrapText="1"/>
    </xf>
    <xf numFmtId="0" fontId="3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49" fontId="7" fillId="2" borderId="2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 wrapText="1"/>
    </xf>
    <xf numFmtId="49" fontId="4" fillId="0" borderId="2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49" fontId="11" fillId="2" borderId="8" xfId="0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left" wrapText="1"/>
    </xf>
    <xf numFmtId="49" fontId="2" fillId="0" borderId="8" xfId="0" applyNumberFormat="1" applyFont="1" applyFill="1" applyBorder="1" applyAlignment="1">
      <alignment horizontal="center" wrapText="1"/>
    </xf>
    <xf numFmtId="0" fontId="12" fillId="2" borderId="0" xfId="0" applyFont="1" applyFill="1"/>
    <xf numFmtId="49" fontId="2" fillId="0" borderId="8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left" wrapText="1"/>
    </xf>
    <xf numFmtId="49" fontId="7" fillId="0" borderId="8" xfId="0" applyNumberFormat="1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 wrapText="1"/>
    </xf>
    <xf numFmtId="0" fontId="3" fillId="0" borderId="8" xfId="0" applyFont="1" applyFill="1" applyBorder="1" applyAlignment="1">
      <alignment wrapText="1"/>
    </xf>
    <xf numFmtId="0" fontId="1" fillId="0" borderId="0" xfId="0" applyFont="1" applyFill="1"/>
    <xf numFmtId="0" fontId="1" fillId="2" borderId="0" xfId="0" applyFont="1" applyFill="1" applyAlignment="1">
      <alignment horizontal="right"/>
    </xf>
    <xf numFmtId="0" fontId="2" fillId="2" borderId="3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left" vertical="center" wrapText="1"/>
    </xf>
    <xf numFmtId="4" fontId="1" fillId="2" borderId="0" xfId="0" applyNumberFormat="1" applyFont="1" applyFill="1"/>
    <xf numFmtId="0" fontId="2" fillId="2" borderId="8" xfId="0" applyFont="1" applyFill="1" applyBorder="1" applyAlignment="1">
      <alignment wrapText="1"/>
    </xf>
    <xf numFmtId="164" fontId="4" fillId="2" borderId="8" xfId="0" applyNumberFormat="1" applyFont="1" applyFill="1" applyBorder="1" applyAlignment="1">
      <alignment horizontal="right"/>
    </xf>
    <xf numFmtId="0" fontId="4" fillId="2" borderId="8" xfId="0" applyFont="1" applyFill="1" applyBorder="1" applyAlignment="1">
      <alignment horizontal="right"/>
    </xf>
    <xf numFmtId="49" fontId="2" fillId="2" borderId="12" xfId="0" applyNumberFormat="1" applyFont="1" applyFill="1" applyBorder="1" applyAlignment="1">
      <alignment horizontal="center"/>
    </xf>
    <xf numFmtId="164" fontId="7" fillId="2" borderId="8" xfId="0" applyNumberFormat="1" applyFont="1" applyFill="1" applyBorder="1" applyAlignment="1">
      <alignment horizontal="right"/>
    </xf>
    <xf numFmtId="164" fontId="4" fillId="2" borderId="8" xfId="0" applyNumberFormat="1" applyFont="1" applyFill="1" applyBorder="1" applyAlignment="1">
      <alignment horizontal="right" wrapText="1"/>
    </xf>
    <xf numFmtId="2" fontId="4" fillId="2" borderId="8" xfId="0" applyNumberFormat="1" applyFont="1" applyFill="1" applyBorder="1" applyAlignment="1">
      <alignment horizontal="right" wrapText="1"/>
    </xf>
    <xf numFmtId="164" fontId="4" fillId="2" borderId="2" xfId="0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49" fontId="2" fillId="2" borderId="9" xfId="0" applyNumberFormat="1" applyFont="1" applyFill="1" applyBorder="1" applyAlignment="1">
      <alignment horizontal="center"/>
    </xf>
    <xf numFmtId="164" fontId="4" fillId="2" borderId="9" xfId="0" applyNumberFormat="1" applyFont="1" applyFill="1" applyBorder="1" applyAlignment="1">
      <alignment horizontal="right"/>
    </xf>
    <xf numFmtId="164" fontId="2" fillId="2" borderId="9" xfId="0" applyNumberFormat="1" applyFont="1" applyFill="1" applyBorder="1" applyAlignment="1">
      <alignment horizontal="right" wrapText="1"/>
    </xf>
    <xf numFmtId="164" fontId="2" fillId="2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 wrapText="1"/>
    </xf>
    <xf numFmtId="0" fontId="4" fillId="0" borderId="8" xfId="0" applyFont="1" applyFill="1" applyBorder="1" applyAlignment="1">
      <alignment horizontal="right"/>
    </xf>
    <xf numFmtId="164" fontId="4" fillId="0" borderId="8" xfId="0" applyNumberFormat="1" applyFont="1" applyFill="1" applyBorder="1" applyAlignment="1">
      <alignment horizontal="right"/>
    </xf>
    <xf numFmtId="164" fontId="2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164" fontId="2" fillId="0" borderId="9" xfId="0" applyNumberFormat="1" applyFont="1" applyFill="1" applyBorder="1" applyAlignment="1">
      <alignment horizontal="right"/>
    </xf>
    <xf numFmtId="0" fontId="2" fillId="0" borderId="0" xfId="0" applyFont="1" applyAlignment="1">
      <alignment horizontal="right" wrapText="1"/>
    </xf>
    <xf numFmtId="0" fontId="3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7" xfId="0" applyFont="1" applyFill="1" applyBorder="1"/>
    <xf numFmtId="0" fontId="0" fillId="2" borderId="9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.&#1045;\Desktop\2020\&#1044;&#1059;&#1052;&#1040;\&#1064;&#1072;&#1073;&#1083;&#1086;&#1085;%202020%20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7"/>
      <sheetName val="5"/>
      <sheetName val="Лист3"/>
    </sheetNames>
    <sheetDataSet>
      <sheetData sheetId="0">
        <row r="16">
          <cell r="G16">
            <v>4256.5</v>
          </cell>
        </row>
        <row r="20">
          <cell r="G20">
            <v>231.1</v>
          </cell>
        </row>
        <row r="24">
          <cell r="G24">
            <v>12.5</v>
          </cell>
        </row>
        <row r="30">
          <cell r="G30">
            <v>531.1</v>
          </cell>
        </row>
        <row r="36">
          <cell r="G36">
            <v>34665.800000000003</v>
          </cell>
        </row>
        <row r="39">
          <cell r="G39">
            <v>2500</v>
          </cell>
        </row>
        <row r="44">
          <cell r="G44">
            <v>1.5</v>
          </cell>
        </row>
        <row r="48">
          <cell r="G48">
            <v>18.5</v>
          </cell>
        </row>
        <row r="52">
          <cell r="G52">
            <v>32.200000000000003</v>
          </cell>
        </row>
        <row r="55">
          <cell r="G55">
            <v>26.4</v>
          </cell>
        </row>
        <row r="63">
          <cell r="G63">
            <v>8552.2999999999993</v>
          </cell>
        </row>
        <row r="67">
          <cell r="G67">
            <v>34.5</v>
          </cell>
        </row>
        <row r="71">
          <cell r="G71">
            <v>1.9</v>
          </cell>
        </row>
        <row r="77">
          <cell r="G77">
            <v>3929.1</v>
          </cell>
        </row>
        <row r="82">
          <cell r="G82">
            <v>1026.1000000000001</v>
          </cell>
        </row>
        <row r="87">
          <cell r="G87">
            <v>375.4</v>
          </cell>
        </row>
        <row r="91">
          <cell r="G91">
            <v>8.3000000000000007</v>
          </cell>
        </row>
        <row r="96">
          <cell r="G96">
            <v>337.70000000000005</v>
          </cell>
        </row>
        <row r="102">
          <cell r="G102">
            <v>6364.3</v>
          </cell>
        </row>
        <row r="106">
          <cell r="G106">
            <v>10431.200000000001</v>
          </cell>
        </row>
        <row r="110">
          <cell r="G110">
            <v>549</v>
          </cell>
        </row>
        <row r="116">
          <cell r="G116">
            <v>3880</v>
          </cell>
        </row>
        <row r="121">
          <cell r="G121">
            <v>20</v>
          </cell>
        </row>
        <row r="127">
          <cell r="G127">
            <v>152</v>
          </cell>
        </row>
        <row r="130">
          <cell r="G130">
            <v>8</v>
          </cell>
        </row>
        <row r="137">
          <cell r="G137">
            <v>1973.3</v>
          </cell>
        </row>
        <row r="141">
          <cell r="G141">
            <v>79.2</v>
          </cell>
        </row>
        <row r="147">
          <cell r="G147">
            <v>6402</v>
          </cell>
        </row>
        <row r="151">
          <cell r="G151">
            <v>38.700000000000003</v>
          </cell>
        </row>
        <row r="156">
          <cell r="G156">
            <v>69.599999999999994</v>
          </cell>
        </row>
        <row r="160">
          <cell r="G160">
            <v>32</v>
          </cell>
        </row>
        <row r="164">
          <cell r="G164">
            <v>18</v>
          </cell>
        </row>
        <row r="170">
          <cell r="G170">
            <v>356.2</v>
          </cell>
        </row>
        <row r="180">
          <cell r="G180">
            <v>24.1</v>
          </cell>
        </row>
        <row r="183">
          <cell r="G183">
            <v>10099.5</v>
          </cell>
        </row>
        <row r="187">
          <cell r="G187">
            <v>185.6</v>
          </cell>
        </row>
        <row r="193">
          <cell r="G193">
            <v>58955.5</v>
          </cell>
        </row>
        <row r="197">
          <cell r="G197">
            <v>425</v>
          </cell>
        </row>
        <row r="201">
          <cell r="G201">
            <v>784.6</v>
          </cell>
        </row>
        <row r="205">
          <cell r="G205">
            <v>41.3</v>
          </cell>
        </row>
        <row r="211">
          <cell r="G211">
            <v>380.8</v>
          </cell>
        </row>
        <row r="215">
          <cell r="G215">
            <v>20</v>
          </cell>
        </row>
        <row r="222">
          <cell r="G222">
            <v>11681.6</v>
          </cell>
        </row>
        <row r="226">
          <cell r="G226">
            <v>171361.3</v>
          </cell>
        </row>
        <row r="230">
          <cell r="G230">
            <v>2177.6999999999998</v>
          </cell>
        </row>
        <row r="234">
          <cell r="G234">
            <v>114.6</v>
          </cell>
        </row>
        <row r="238">
          <cell r="G238">
            <v>1567.5</v>
          </cell>
        </row>
        <row r="242">
          <cell r="G242">
            <v>82.5</v>
          </cell>
        </row>
        <row r="246">
          <cell r="G246">
            <v>354.7</v>
          </cell>
        </row>
        <row r="250">
          <cell r="G250">
            <v>640.1</v>
          </cell>
        </row>
        <row r="254">
          <cell r="G254">
            <v>33.700000000000003</v>
          </cell>
        </row>
        <row r="259">
          <cell r="G259">
            <v>24458.7</v>
          </cell>
        </row>
        <row r="263">
          <cell r="G263">
            <v>1700</v>
          </cell>
        </row>
        <row r="269">
          <cell r="G269">
            <v>1329.2</v>
          </cell>
        </row>
        <row r="273">
          <cell r="G273">
            <v>70</v>
          </cell>
        </row>
        <row r="279">
          <cell r="G279">
            <v>10322.5</v>
          </cell>
        </row>
        <row r="283">
          <cell r="G283">
            <v>145</v>
          </cell>
        </row>
        <row r="289">
          <cell r="G289">
            <v>2446.5</v>
          </cell>
        </row>
        <row r="296">
          <cell r="G296">
            <v>70.900000000000006</v>
          </cell>
        </row>
        <row r="301">
          <cell r="G301">
            <v>37.5</v>
          </cell>
        </row>
        <row r="305">
          <cell r="G305">
            <v>1</v>
          </cell>
        </row>
        <row r="310">
          <cell r="G310">
            <v>1.5</v>
          </cell>
        </row>
        <row r="314">
          <cell r="G314">
            <v>1.5</v>
          </cell>
        </row>
        <row r="318">
          <cell r="G318">
            <v>52.5</v>
          </cell>
        </row>
        <row r="321">
          <cell r="G321">
            <v>11.4</v>
          </cell>
        </row>
        <row r="328">
          <cell r="G328">
            <v>657</v>
          </cell>
        </row>
        <row r="332">
          <cell r="G332">
            <v>34.700000000000003</v>
          </cell>
        </row>
        <row r="336">
          <cell r="G336">
            <v>19.5</v>
          </cell>
        </row>
        <row r="339">
          <cell r="G339">
            <v>193.6</v>
          </cell>
        </row>
        <row r="345">
          <cell r="G345">
            <v>2543.9</v>
          </cell>
        </row>
        <row r="350">
          <cell r="G350">
            <v>722.7</v>
          </cell>
        </row>
        <row r="354">
          <cell r="G354">
            <v>8.1</v>
          </cell>
        </row>
        <row r="358">
          <cell r="G358">
            <v>298.8</v>
          </cell>
        </row>
        <row r="362">
          <cell r="G362">
            <v>2510.1000000000004</v>
          </cell>
        </row>
        <row r="367">
          <cell r="G367">
            <v>34</v>
          </cell>
        </row>
        <row r="371">
          <cell r="G371">
            <v>744</v>
          </cell>
        </row>
        <row r="374">
          <cell r="G374">
            <v>1166.0999999999999</v>
          </cell>
        </row>
        <row r="379">
          <cell r="G379">
            <v>743.1</v>
          </cell>
        </row>
        <row r="382">
          <cell r="G382">
            <v>134</v>
          </cell>
        </row>
        <row r="386">
          <cell r="G386">
            <v>100</v>
          </cell>
        </row>
        <row r="390">
          <cell r="G390">
            <v>129</v>
          </cell>
        </row>
        <row r="393">
          <cell r="G393">
            <v>370</v>
          </cell>
        </row>
        <row r="398">
          <cell r="G398">
            <v>131.9</v>
          </cell>
        </row>
        <row r="401">
          <cell r="G401">
            <v>698.5</v>
          </cell>
        </row>
        <row r="405">
          <cell r="G405">
            <v>30</v>
          </cell>
        </row>
        <row r="411">
          <cell r="G411">
            <v>2496.3999999999996</v>
          </cell>
        </row>
        <row r="424">
          <cell r="G424">
            <v>10168.200000000001</v>
          </cell>
        </row>
        <row r="430">
          <cell r="G430">
            <v>446.5</v>
          </cell>
        </row>
        <row r="458">
          <cell r="G458">
            <v>8649.1</v>
          </cell>
        </row>
        <row r="463">
          <cell r="G463">
            <v>3182.5</v>
          </cell>
        </row>
        <row r="484">
          <cell r="G484">
            <v>422.6</v>
          </cell>
        </row>
        <row r="491">
          <cell r="G491">
            <v>5681.9</v>
          </cell>
        </row>
        <row r="496">
          <cell r="G496">
            <v>5312.8</v>
          </cell>
        </row>
        <row r="501">
          <cell r="G501">
            <v>1420.4</v>
          </cell>
        </row>
        <row r="518">
          <cell r="G518">
            <v>38697.4</v>
          </cell>
        </row>
        <row r="535">
          <cell r="G535">
            <v>2000</v>
          </cell>
        </row>
        <row r="543">
          <cell r="G543">
            <v>2583.1999999999998</v>
          </cell>
        </row>
        <row r="551">
          <cell r="G551">
            <v>17234.2</v>
          </cell>
        </row>
        <row r="556">
          <cell r="G556">
            <v>7959</v>
          </cell>
        </row>
        <row r="651">
          <cell r="G651">
            <v>2758.1</v>
          </cell>
        </row>
        <row r="656">
          <cell r="G656">
            <v>1428.7</v>
          </cell>
        </row>
        <row r="662">
          <cell r="G662">
            <v>962</v>
          </cell>
        </row>
        <row r="666">
          <cell r="G666">
            <v>416</v>
          </cell>
        </row>
        <row r="671">
          <cell r="G671">
            <v>8.4</v>
          </cell>
        </row>
        <row r="675">
          <cell r="G675">
            <v>14.4</v>
          </cell>
        </row>
        <row r="681">
          <cell r="G681">
            <v>534.6</v>
          </cell>
        </row>
        <row r="686">
          <cell r="G686">
            <v>51</v>
          </cell>
        </row>
        <row r="691">
          <cell r="G691">
            <v>2650.9</v>
          </cell>
        </row>
        <row r="695">
          <cell r="G695">
            <v>344.09999999999997</v>
          </cell>
        </row>
        <row r="699">
          <cell r="G699">
            <v>1</v>
          </cell>
        </row>
        <row r="702">
          <cell r="G702">
            <v>28.1</v>
          </cell>
        </row>
        <row r="706">
          <cell r="G706">
            <v>462.09999999999997</v>
          </cell>
        </row>
        <row r="714">
          <cell r="G714">
            <v>3631.6</v>
          </cell>
        </row>
        <row r="719">
          <cell r="G719">
            <v>93.800000000000011</v>
          </cell>
        </row>
        <row r="726">
          <cell r="G726">
            <v>1405.1999999999998</v>
          </cell>
        </row>
        <row r="733">
          <cell r="G733">
            <v>9</v>
          </cell>
        </row>
        <row r="737">
          <cell r="G737">
            <v>8.4</v>
          </cell>
        </row>
        <row r="749">
          <cell r="G749">
            <v>63.5</v>
          </cell>
        </row>
        <row r="754">
          <cell r="G754">
            <v>3.9</v>
          </cell>
        </row>
        <row r="760">
          <cell r="G760">
            <v>130</v>
          </cell>
        </row>
        <row r="766">
          <cell r="G766">
            <v>276</v>
          </cell>
        </row>
        <row r="771">
          <cell r="G771">
            <v>69198.7</v>
          </cell>
        </row>
        <row r="796">
          <cell r="G796">
            <v>6</v>
          </cell>
        </row>
        <row r="800">
          <cell r="G800">
            <v>34.799999999999997</v>
          </cell>
        </row>
        <row r="804">
          <cell r="G804">
            <v>48</v>
          </cell>
        </row>
        <row r="808">
          <cell r="G808">
            <v>4.8</v>
          </cell>
        </row>
        <row r="815">
          <cell r="G815">
            <v>3.6</v>
          </cell>
        </row>
        <row r="819">
          <cell r="G819">
            <v>139</v>
          </cell>
        </row>
        <row r="823">
          <cell r="G823">
            <v>25.8</v>
          </cell>
        </row>
        <row r="827">
          <cell r="G827">
            <v>2</v>
          </cell>
        </row>
        <row r="872">
          <cell r="G872">
            <v>266.7</v>
          </cell>
        </row>
        <row r="876">
          <cell r="G876">
            <v>20235.8</v>
          </cell>
        </row>
        <row r="890">
          <cell r="G890">
            <v>1020.8</v>
          </cell>
        </row>
        <row r="895">
          <cell r="G895">
            <v>530.6</v>
          </cell>
        </row>
        <row r="926">
          <cell r="G926">
            <v>50</v>
          </cell>
        </row>
        <row r="942">
          <cell r="G942">
            <v>2218.9</v>
          </cell>
        </row>
        <row r="947">
          <cell r="G947">
            <v>525.79999999999995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81"/>
  <sheetViews>
    <sheetView tabSelected="1" workbookViewId="0">
      <selection activeCell="E1" sqref="E1:H1"/>
    </sheetView>
  </sheetViews>
  <sheetFormatPr defaultRowHeight="11.25" x14ac:dyDescent="0.2"/>
  <cols>
    <col min="1" max="1" width="0.140625" style="1" customWidth="1"/>
    <col min="2" max="2" width="46.28515625" style="2" customWidth="1"/>
    <col min="3" max="3" width="25.7109375" style="2" customWidth="1"/>
    <col min="4" max="4" width="10" style="2" customWidth="1"/>
    <col min="5" max="5" width="9.140625" style="2" customWidth="1"/>
    <col min="6" max="6" width="16" style="2" customWidth="1"/>
    <col min="7" max="7" width="7.5703125" style="2" customWidth="1"/>
    <col min="8" max="8" width="14.7109375" style="78" customWidth="1"/>
    <col min="9" max="256" width="9.140625" style="2"/>
    <col min="257" max="257" width="0.140625" style="2" customWidth="1"/>
    <col min="258" max="258" width="46.28515625" style="2" customWidth="1"/>
    <col min="259" max="259" width="25.7109375" style="2" customWidth="1"/>
    <col min="260" max="260" width="10" style="2" customWidth="1"/>
    <col min="261" max="261" width="9.140625" style="2" customWidth="1"/>
    <col min="262" max="262" width="16" style="2" customWidth="1"/>
    <col min="263" max="263" width="7.5703125" style="2" customWidth="1"/>
    <col min="264" max="264" width="12.7109375" style="2" customWidth="1"/>
    <col min="265" max="512" width="9.140625" style="2"/>
    <col min="513" max="513" width="0.140625" style="2" customWidth="1"/>
    <col min="514" max="514" width="46.28515625" style="2" customWidth="1"/>
    <col min="515" max="515" width="25.7109375" style="2" customWidth="1"/>
    <col min="516" max="516" width="10" style="2" customWidth="1"/>
    <col min="517" max="517" width="9.140625" style="2" customWidth="1"/>
    <col min="518" max="518" width="16" style="2" customWidth="1"/>
    <col min="519" max="519" width="7.5703125" style="2" customWidth="1"/>
    <col min="520" max="520" width="12.7109375" style="2" customWidth="1"/>
    <col min="521" max="768" width="9.140625" style="2"/>
    <col min="769" max="769" width="0.140625" style="2" customWidth="1"/>
    <col min="770" max="770" width="46.28515625" style="2" customWidth="1"/>
    <col min="771" max="771" width="25.7109375" style="2" customWidth="1"/>
    <col min="772" max="772" width="10" style="2" customWidth="1"/>
    <col min="773" max="773" width="9.140625" style="2" customWidth="1"/>
    <col min="774" max="774" width="16" style="2" customWidth="1"/>
    <col min="775" max="775" width="7.5703125" style="2" customWidth="1"/>
    <col min="776" max="776" width="12.7109375" style="2" customWidth="1"/>
    <col min="777" max="1024" width="9.140625" style="2"/>
    <col min="1025" max="1025" width="0.140625" style="2" customWidth="1"/>
    <col min="1026" max="1026" width="46.28515625" style="2" customWidth="1"/>
    <col min="1027" max="1027" width="25.7109375" style="2" customWidth="1"/>
    <col min="1028" max="1028" width="10" style="2" customWidth="1"/>
    <col min="1029" max="1029" width="9.140625" style="2" customWidth="1"/>
    <col min="1030" max="1030" width="16" style="2" customWidth="1"/>
    <col min="1031" max="1031" width="7.5703125" style="2" customWidth="1"/>
    <col min="1032" max="1032" width="12.7109375" style="2" customWidth="1"/>
    <col min="1033" max="1280" width="9.140625" style="2"/>
    <col min="1281" max="1281" width="0.140625" style="2" customWidth="1"/>
    <col min="1282" max="1282" width="46.28515625" style="2" customWidth="1"/>
    <col min="1283" max="1283" width="25.7109375" style="2" customWidth="1"/>
    <col min="1284" max="1284" width="10" style="2" customWidth="1"/>
    <col min="1285" max="1285" width="9.140625" style="2" customWidth="1"/>
    <col min="1286" max="1286" width="16" style="2" customWidth="1"/>
    <col min="1287" max="1287" width="7.5703125" style="2" customWidth="1"/>
    <col min="1288" max="1288" width="12.7109375" style="2" customWidth="1"/>
    <col min="1289" max="1536" width="9.140625" style="2"/>
    <col min="1537" max="1537" width="0.140625" style="2" customWidth="1"/>
    <col min="1538" max="1538" width="46.28515625" style="2" customWidth="1"/>
    <col min="1539" max="1539" width="25.7109375" style="2" customWidth="1"/>
    <col min="1540" max="1540" width="10" style="2" customWidth="1"/>
    <col min="1541" max="1541" width="9.140625" style="2" customWidth="1"/>
    <col min="1542" max="1542" width="16" style="2" customWidth="1"/>
    <col min="1543" max="1543" width="7.5703125" style="2" customWidth="1"/>
    <col min="1544" max="1544" width="12.7109375" style="2" customWidth="1"/>
    <col min="1545" max="1792" width="9.140625" style="2"/>
    <col min="1793" max="1793" width="0.140625" style="2" customWidth="1"/>
    <col min="1794" max="1794" width="46.28515625" style="2" customWidth="1"/>
    <col min="1795" max="1795" width="25.7109375" style="2" customWidth="1"/>
    <col min="1796" max="1796" width="10" style="2" customWidth="1"/>
    <col min="1797" max="1797" width="9.140625" style="2" customWidth="1"/>
    <col min="1798" max="1798" width="16" style="2" customWidth="1"/>
    <col min="1799" max="1799" width="7.5703125" style="2" customWidth="1"/>
    <col min="1800" max="1800" width="12.7109375" style="2" customWidth="1"/>
    <col min="1801" max="2048" width="9.140625" style="2"/>
    <col min="2049" max="2049" width="0.140625" style="2" customWidth="1"/>
    <col min="2050" max="2050" width="46.28515625" style="2" customWidth="1"/>
    <col min="2051" max="2051" width="25.7109375" style="2" customWidth="1"/>
    <col min="2052" max="2052" width="10" style="2" customWidth="1"/>
    <col min="2053" max="2053" width="9.140625" style="2" customWidth="1"/>
    <col min="2054" max="2054" width="16" style="2" customWidth="1"/>
    <col min="2055" max="2055" width="7.5703125" style="2" customWidth="1"/>
    <col min="2056" max="2056" width="12.7109375" style="2" customWidth="1"/>
    <col min="2057" max="2304" width="9.140625" style="2"/>
    <col min="2305" max="2305" width="0.140625" style="2" customWidth="1"/>
    <col min="2306" max="2306" width="46.28515625" style="2" customWidth="1"/>
    <col min="2307" max="2307" width="25.7109375" style="2" customWidth="1"/>
    <col min="2308" max="2308" width="10" style="2" customWidth="1"/>
    <col min="2309" max="2309" width="9.140625" style="2" customWidth="1"/>
    <col min="2310" max="2310" width="16" style="2" customWidth="1"/>
    <col min="2311" max="2311" width="7.5703125" style="2" customWidth="1"/>
    <col min="2312" max="2312" width="12.7109375" style="2" customWidth="1"/>
    <col min="2313" max="2560" width="9.140625" style="2"/>
    <col min="2561" max="2561" width="0.140625" style="2" customWidth="1"/>
    <col min="2562" max="2562" width="46.28515625" style="2" customWidth="1"/>
    <col min="2563" max="2563" width="25.7109375" style="2" customWidth="1"/>
    <col min="2564" max="2564" width="10" style="2" customWidth="1"/>
    <col min="2565" max="2565" width="9.140625" style="2" customWidth="1"/>
    <col min="2566" max="2566" width="16" style="2" customWidth="1"/>
    <col min="2567" max="2567" width="7.5703125" style="2" customWidth="1"/>
    <col min="2568" max="2568" width="12.7109375" style="2" customWidth="1"/>
    <col min="2569" max="2816" width="9.140625" style="2"/>
    <col min="2817" max="2817" width="0.140625" style="2" customWidth="1"/>
    <col min="2818" max="2818" width="46.28515625" style="2" customWidth="1"/>
    <col min="2819" max="2819" width="25.7109375" style="2" customWidth="1"/>
    <col min="2820" max="2820" width="10" style="2" customWidth="1"/>
    <col min="2821" max="2821" width="9.140625" style="2" customWidth="1"/>
    <col min="2822" max="2822" width="16" style="2" customWidth="1"/>
    <col min="2823" max="2823" width="7.5703125" style="2" customWidth="1"/>
    <col min="2824" max="2824" width="12.7109375" style="2" customWidth="1"/>
    <col min="2825" max="3072" width="9.140625" style="2"/>
    <col min="3073" max="3073" width="0.140625" style="2" customWidth="1"/>
    <col min="3074" max="3074" width="46.28515625" style="2" customWidth="1"/>
    <col min="3075" max="3075" width="25.7109375" style="2" customWidth="1"/>
    <col min="3076" max="3076" width="10" style="2" customWidth="1"/>
    <col min="3077" max="3077" width="9.140625" style="2" customWidth="1"/>
    <col min="3078" max="3078" width="16" style="2" customWidth="1"/>
    <col min="3079" max="3079" width="7.5703125" style="2" customWidth="1"/>
    <col min="3080" max="3080" width="12.7109375" style="2" customWidth="1"/>
    <col min="3081" max="3328" width="9.140625" style="2"/>
    <col min="3329" max="3329" width="0.140625" style="2" customWidth="1"/>
    <col min="3330" max="3330" width="46.28515625" style="2" customWidth="1"/>
    <col min="3331" max="3331" width="25.7109375" style="2" customWidth="1"/>
    <col min="3332" max="3332" width="10" style="2" customWidth="1"/>
    <col min="3333" max="3333" width="9.140625" style="2" customWidth="1"/>
    <col min="3334" max="3334" width="16" style="2" customWidth="1"/>
    <col min="3335" max="3335" width="7.5703125" style="2" customWidth="1"/>
    <col min="3336" max="3336" width="12.7109375" style="2" customWidth="1"/>
    <col min="3337" max="3584" width="9.140625" style="2"/>
    <col min="3585" max="3585" width="0.140625" style="2" customWidth="1"/>
    <col min="3586" max="3586" width="46.28515625" style="2" customWidth="1"/>
    <col min="3587" max="3587" width="25.7109375" style="2" customWidth="1"/>
    <col min="3588" max="3588" width="10" style="2" customWidth="1"/>
    <col min="3589" max="3589" width="9.140625" style="2" customWidth="1"/>
    <col min="3590" max="3590" width="16" style="2" customWidth="1"/>
    <col min="3591" max="3591" width="7.5703125" style="2" customWidth="1"/>
    <col min="3592" max="3592" width="12.7109375" style="2" customWidth="1"/>
    <col min="3593" max="3840" width="9.140625" style="2"/>
    <col min="3841" max="3841" width="0.140625" style="2" customWidth="1"/>
    <col min="3842" max="3842" width="46.28515625" style="2" customWidth="1"/>
    <col min="3843" max="3843" width="25.7109375" style="2" customWidth="1"/>
    <col min="3844" max="3844" width="10" style="2" customWidth="1"/>
    <col min="3845" max="3845" width="9.140625" style="2" customWidth="1"/>
    <col min="3846" max="3846" width="16" style="2" customWidth="1"/>
    <col min="3847" max="3847" width="7.5703125" style="2" customWidth="1"/>
    <col min="3848" max="3848" width="12.7109375" style="2" customWidth="1"/>
    <col min="3849" max="4096" width="9.140625" style="2"/>
    <col min="4097" max="4097" width="0.140625" style="2" customWidth="1"/>
    <col min="4098" max="4098" width="46.28515625" style="2" customWidth="1"/>
    <col min="4099" max="4099" width="25.7109375" style="2" customWidth="1"/>
    <col min="4100" max="4100" width="10" style="2" customWidth="1"/>
    <col min="4101" max="4101" width="9.140625" style="2" customWidth="1"/>
    <col min="4102" max="4102" width="16" style="2" customWidth="1"/>
    <col min="4103" max="4103" width="7.5703125" style="2" customWidth="1"/>
    <col min="4104" max="4104" width="12.7109375" style="2" customWidth="1"/>
    <col min="4105" max="4352" width="9.140625" style="2"/>
    <col min="4353" max="4353" width="0.140625" style="2" customWidth="1"/>
    <col min="4354" max="4354" width="46.28515625" style="2" customWidth="1"/>
    <col min="4355" max="4355" width="25.7109375" style="2" customWidth="1"/>
    <col min="4356" max="4356" width="10" style="2" customWidth="1"/>
    <col min="4357" max="4357" width="9.140625" style="2" customWidth="1"/>
    <col min="4358" max="4358" width="16" style="2" customWidth="1"/>
    <col min="4359" max="4359" width="7.5703125" style="2" customWidth="1"/>
    <col min="4360" max="4360" width="12.7109375" style="2" customWidth="1"/>
    <col min="4361" max="4608" width="9.140625" style="2"/>
    <col min="4609" max="4609" width="0.140625" style="2" customWidth="1"/>
    <col min="4610" max="4610" width="46.28515625" style="2" customWidth="1"/>
    <col min="4611" max="4611" width="25.7109375" style="2" customWidth="1"/>
    <col min="4612" max="4612" width="10" style="2" customWidth="1"/>
    <col min="4613" max="4613" width="9.140625" style="2" customWidth="1"/>
    <col min="4614" max="4614" width="16" style="2" customWidth="1"/>
    <col min="4615" max="4615" width="7.5703125" style="2" customWidth="1"/>
    <col min="4616" max="4616" width="12.7109375" style="2" customWidth="1"/>
    <col min="4617" max="4864" width="9.140625" style="2"/>
    <col min="4865" max="4865" width="0.140625" style="2" customWidth="1"/>
    <col min="4866" max="4866" width="46.28515625" style="2" customWidth="1"/>
    <col min="4867" max="4867" width="25.7109375" style="2" customWidth="1"/>
    <col min="4868" max="4868" width="10" style="2" customWidth="1"/>
    <col min="4869" max="4869" width="9.140625" style="2" customWidth="1"/>
    <col min="4870" max="4870" width="16" style="2" customWidth="1"/>
    <col min="4871" max="4871" width="7.5703125" style="2" customWidth="1"/>
    <col min="4872" max="4872" width="12.7109375" style="2" customWidth="1"/>
    <col min="4873" max="5120" width="9.140625" style="2"/>
    <col min="5121" max="5121" width="0.140625" style="2" customWidth="1"/>
    <col min="5122" max="5122" width="46.28515625" style="2" customWidth="1"/>
    <col min="5123" max="5123" width="25.7109375" style="2" customWidth="1"/>
    <col min="5124" max="5124" width="10" style="2" customWidth="1"/>
    <col min="5125" max="5125" width="9.140625" style="2" customWidth="1"/>
    <col min="5126" max="5126" width="16" style="2" customWidth="1"/>
    <col min="5127" max="5127" width="7.5703125" style="2" customWidth="1"/>
    <col min="5128" max="5128" width="12.7109375" style="2" customWidth="1"/>
    <col min="5129" max="5376" width="9.140625" style="2"/>
    <col min="5377" max="5377" width="0.140625" style="2" customWidth="1"/>
    <col min="5378" max="5378" width="46.28515625" style="2" customWidth="1"/>
    <col min="5379" max="5379" width="25.7109375" style="2" customWidth="1"/>
    <col min="5380" max="5380" width="10" style="2" customWidth="1"/>
    <col min="5381" max="5381" width="9.140625" style="2" customWidth="1"/>
    <col min="5382" max="5382" width="16" style="2" customWidth="1"/>
    <col min="5383" max="5383" width="7.5703125" style="2" customWidth="1"/>
    <col min="5384" max="5384" width="12.7109375" style="2" customWidth="1"/>
    <col min="5385" max="5632" width="9.140625" style="2"/>
    <col min="5633" max="5633" width="0.140625" style="2" customWidth="1"/>
    <col min="5634" max="5634" width="46.28515625" style="2" customWidth="1"/>
    <col min="5635" max="5635" width="25.7109375" style="2" customWidth="1"/>
    <col min="5636" max="5636" width="10" style="2" customWidth="1"/>
    <col min="5637" max="5637" width="9.140625" style="2" customWidth="1"/>
    <col min="5638" max="5638" width="16" style="2" customWidth="1"/>
    <col min="5639" max="5639" width="7.5703125" style="2" customWidth="1"/>
    <col min="5640" max="5640" width="12.7109375" style="2" customWidth="1"/>
    <col min="5641" max="5888" width="9.140625" style="2"/>
    <col min="5889" max="5889" width="0.140625" style="2" customWidth="1"/>
    <col min="5890" max="5890" width="46.28515625" style="2" customWidth="1"/>
    <col min="5891" max="5891" width="25.7109375" style="2" customWidth="1"/>
    <col min="5892" max="5892" width="10" style="2" customWidth="1"/>
    <col min="5893" max="5893" width="9.140625" style="2" customWidth="1"/>
    <col min="5894" max="5894" width="16" style="2" customWidth="1"/>
    <col min="5895" max="5895" width="7.5703125" style="2" customWidth="1"/>
    <col min="5896" max="5896" width="12.7109375" style="2" customWidth="1"/>
    <col min="5897" max="6144" width="9.140625" style="2"/>
    <col min="6145" max="6145" width="0.140625" style="2" customWidth="1"/>
    <col min="6146" max="6146" width="46.28515625" style="2" customWidth="1"/>
    <col min="6147" max="6147" width="25.7109375" style="2" customWidth="1"/>
    <col min="6148" max="6148" width="10" style="2" customWidth="1"/>
    <col min="6149" max="6149" width="9.140625" style="2" customWidth="1"/>
    <col min="6150" max="6150" width="16" style="2" customWidth="1"/>
    <col min="6151" max="6151" width="7.5703125" style="2" customWidth="1"/>
    <col min="6152" max="6152" width="12.7109375" style="2" customWidth="1"/>
    <col min="6153" max="6400" width="9.140625" style="2"/>
    <col min="6401" max="6401" width="0.140625" style="2" customWidth="1"/>
    <col min="6402" max="6402" width="46.28515625" style="2" customWidth="1"/>
    <col min="6403" max="6403" width="25.7109375" style="2" customWidth="1"/>
    <col min="6404" max="6404" width="10" style="2" customWidth="1"/>
    <col min="6405" max="6405" width="9.140625" style="2" customWidth="1"/>
    <col min="6406" max="6406" width="16" style="2" customWidth="1"/>
    <col min="6407" max="6407" width="7.5703125" style="2" customWidth="1"/>
    <col min="6408" max="6408" width="12.7109375" style="2" customWidth="1"/>
    <col min="6409" max="6656" width="9.140625" style="2"/>
    <col min="6657" max="6657" width="0.140625" style="2" customWidth="1"/>
    <col min="6658" max="6658" width="46.28515625" style="2" customWidth="1"/>
    <col min="6659" max="6659" width="25.7109375" style="2" customWidth="1"/>
    <col min="6660" max="6660" width="10" style="2" customWidth="1"/>
    <col min="6661" max="6661" width="9.140625" style="2" customWidth="1"/>
    <col min="6662" max="6662" width="16" style="2" customWidth="1"/>
    <col min="6663" max="6663" width="7.5703125" style="2" customWidth="1"/>
    <col min="6664" max="6664" width="12.7109375" style="2" customWidth="1"/>
    <col min="6665" max="6912" width="9.140625" style="2"/>
    <col min="6913" max="6913" width="0.140625" style="2" customWidth="1"/>
    <col min="6914" max="6914" width="46.28515625" style="2" customWidth="1"/>
    <col min="6915" max="6915" width="25.7109375" style="2" customWidth="1"/>
    <col min="6916" max="6916" width="10" style="2" customWidth="1"/>
    <col min="6917" max="6917" width="9.140625" style="2" customWidth="1"/>
    <col min="6918" max="6918" width="16" style="2" customWidth="1"/>
    <col min="6919" max="6919" width="7.5703125" style="2" customWidth="1"/>
    <col min="6920" max="6920" width="12.7109375" style="2" customWidth="1"/>
    <col min="6921" max="7168" width="9.140625" style="2"/>
    <col min="7169" max="7169" width="0.140625" style="2" customWidth="1"/>
    <col min="7170" max="7170" width="46.28515625" style="2" customWidth="1"/>
    <col min="7171" max="7171" width="25.7109375" style="2" customWidth="1"/>
    <col min="7172" max="7172" width="10" style="2" customWidth="1"/>
    <col min="7173" max="7173" width="9.140625" style="2" customWidth="1"/>
    <col min="7174" max="7174" width="16" style="2" customWidth="1"/>
    <col min="7175" max="7175" width="7.5703125" style="2" customWidth="1"/>
    <col min="7176" max="7176" width="12.7109375" style="2" customWidth="1"/>
    <col min="7177" max="7424" width="9.140625" style="2"/>
    <col min="7425" max="7425" width="0.140625" style="2" customWidth="1"/>
    <col min="7426" max="7426" width="46.28515625" style="2" customWidth="1"/>
    <col min="7427" max="7427" width="25.7109375" style="2" customWidth="1"/>
    <col min="7428" max="7428" width="10" style="2" customWidth="1"/>
    <col min="7429" max="7429" width="9.140625" style="2" customWidth="1"/>
    <col min="7430" max="7430" width="16" style="2" customWidth="1"/>
    <col min="7431" max="7431" width="7.5703125" style="2" customWidth="1"/>
    <col min="7432" max="7432" width="12.7109375" style="2" customWidth="1"/>
    <col min="7433" max="7680" width="9.140625" style="2"/>
    <col min="7681" max="7681" width="0.140625" style="2" customWidth="1"/>
    <col min="7682" max="7682" width="46.28515625" style="2" customWidth="1"/>
    <col min="7683" max="7683" width="25.7109375" style="2" customWidth="1"/>
    <col min="7684" max="7684" width="10" style="2" customWidth="1"/>
    <col min="7685" max="7685" width="9.140625" style="2" customWidth="1"/>
    <col min="7686" max="7686" width="16" style="2" customWidth="1"/>
    <col min="7687" max="7687" width="7.5703125" style="2" customWidth="1"/>
    <col min="7688" max="7688" width="12.7109375" style="2" customWidth="1"/>
    <col min="7689" max="7936" width="9.140625" style="2"/>
    <col min="7937" max="7937" width="0.140625" style="2" customWidth="1"/>
    <col min="7938" max="7938" width="46.28515625" style="2" customWidth="1"/>
    <col min="7939" max="7939" width="25.7109375" style="2" customWidth="1"/>
    <col min="7940" max="7940" width="10" style="2" customWidth="1"/>
    <col min="7941" max="7941" width="9.140625" style="2" customWidth="1"/>
    <col min="7942" max="7942" width="16" style="2" customWidth="1"/>
    <col min="7943" max="7943" width="7.5703125" style="2" customWidth="1"/>
    <col min="7944" max="7944" width="12.7109375" style="2" customWidth="1"/>
    <col min="7945" max="8192" width="9.140625" style="2"/>
    <col min="8193" max="8193" width="0.140625" style="2" customWidth="1"/>
    <col min="8194" max="8194" width="46.28515625" style="2" customWidth="1"/>
    <col min="8195" max="8195" width="25.7109375" style="2" customWidth="1"/>
    <col min="8196" max="8196" width="10" style="2" customWidth="1"/>
    <col min="8197" max="8197" width="9.140625" style="2" customWidth="1"/>
    <col min="8198" max="8198" width="16" style="2" customWidth="1"/>
    <col min="8199" max="8199" width="7.5703125" style="2" customWidth="1"/>
    <col min="8200" max="8200" width="12.7109375" style="2" customWidth="1"/>
    <col min="8201" max="8448" width="9.140625" style="2"/>
    <col min="8449" max="8449" width="0.140625" style="2" customWidth="1"/>
    <col min="8450" max="8450" width="46.28515625" style="2" customWidth="1"/>
    <col min="8451" max="8451" width="25.7109375" style="2" customWidth="1"/>
    <col min="8452" max="8452" width="10" style="2" customWidth="1"/>
    <col min="8453" max="8453" width="9.140625" style="2" customWidth="1"/>
    <col min="8454" max="8454" width="16" style="2" customWidth="1"/>
    <col min="8455" max="8455" width="7.5703125" style="2" customWidth="1"/>
    <col min="8456" max="8456" width="12.7109375" style="2" customWidth="1"/>
    <col min="8457" max="8704" width="9.140625" style="2"/>
    <col min="8705" max="8705" width="0.140625" style="2" customWidth="1"/>
    <col min="8706" max="8706" width="46.28515625" style="2" customWidth="1"/>
    <col min="8707" max="8707" width="25.7109375" style="2" customWidth="1"/>
    <col min="8708" max="8708" width="10" style="2" customWidth="1"/>
    <col min="8709" max="8709" width="9.140625" style="2" customWidth="1"/>
    <col min="8710" max="8710" width="16" style="2" customWidth="1"/>
    <col min="8711" max="8711" width="7.5703125" style="2" customWidth="1"/>
    <col min="8712" max="8712" width="12.7109375" style="2" customWidth="1"/>
    <col min="8713" max="8960" width="9.140625" style="2"/>
    <col min="8961" max="8961" width="0.140625" style="2" customWidth="1"/>
    <col min="8962" max="8962" width="46.28515625" style="2" customWidth="1"/>
    <col min="8963" max="8963" width="25.7109375" style="2" customWidth="1"/>
    <col min="8964" max="8964" width="10" style="2" customWidth="1"/>
    <col min="8965" max="8965" width="9.140625" style="2" customWidth="1"/>
    <col min="8966" max="8966" width="16" style="2" customWidth="1"/>
    <col min="8967" max="8967" width="7.5703125" style="2" customWidth="1"/>
    <col min="8968" max="8968" width="12.7109375" style="2" customWidth="1"/>
    <col min="8969" max="9216" width="9.140625" style="2"/>
    <col min="9217" max="9217" width="0.140625" style="2" customWidth="1"/>
    <col min="9218" max="9218" width="46.28515625" style="2" customWidth="1"/>
    <col min="9219" max="9219" width="25.7109375" style="2" customWidth="1"/>
    <col min="9220" max="9220" width="10" style="2" customWidth="1"/>
    <col min="9221" max="9221" width="9.140625" style="2" customWidth="1"/>
    <col min="9222" max="9222" width="16" style="2" customWidth="1"/>
    <col min="9223" max="9223" width="7.5703125" style="2" customWidth="1"/>
    <col min="9224" max="9224" width="12.7109375" style="2" customWidth="1"/>
    <col min="9225" max="9472" width="9.140625" style="2"/>
    <col min="9473" max="9473" width="0.140625" style="2" customWidth="1"/>
    <col min="9474" max="9474" width="46.28515625" style="2" customWidth="1"/>
    <col min="9475" max="9475" width="25.7109375" style="2" customWidth="1"/>
    <col min="9476" max="9476" width="10" style="2" customWidth="1"/>
    <col min="9477" max="9477" width="9.140625" style="2" customWidth="1"/>
    <col min="9478" max="9478" width="16" style="2" customWidth="1"/>
    <col min="9479" max="9479" width="7.5703125" style="2" customWidth="1"/>
    <col min="9480" max="9480" width="12.7109375" style="2" customWidth="1"/>
    <col min="9481" max="9728" width="9.140625" style="2"/>
    <col min="9729" max="9729" width="0.140625" style="2" customWidth="1"/>
    <col min="9730" max="9730" width="46.28515625" style="2" customWidth="1"/>
    <col min="9731" max="9731" width="25.7109375" style="2" customWidth="1"/>
    <col min="9732" max="9732" width="10" style="2" customWidth="1"/>
    <col min="9733" max="9733" width="9.140625" style="2" customWidth="1"/>
    <col min="9734" max="9734" width="16" style="2" customWidth="1"/>
    <col min="9735" max="9735" width="7.5703125" style="2" customWidth="1"/>
    <col min="9736" max="9736" width="12.7109375" style="2" customWidth="1"/>
    <col min="9737" max="9984" width="9.140625" style="2"/>
    <col min="9985" max="9985" width="0.140625" style="2" customWidth="1"/>
    <col min="9986" max="9986" width="46.28515625" style="2" customWidth="1"/>
    <col min="9987" max="9987" width="25.7109375" style="2" customWidth="1"/>
    <col min="9988" max="9988" width="10" style="2" customWidth="1"/>
    <col min="9989" max="9989" width="9.140625" style="2" customWidth="1"/>
    <col min="9990" max="9990" width="16" style="2" customWidth="1"/>
    <col min="9991" max="9991" width="7.5703125" style="2" customWidth="1"/>
    <col min="9992" max="9992" width="12.7109375" style="2" customWidth="1"/>
    <col min="9993" max="10240" width="9.140625" style="2"/>
    <col min="10241" max="10241" width="0.140625" style="2" customWidth="1"/>
    <col min="10242" max="10242" width="46.28515625" style="2" customWidth="1"/>
    <col min="10243" max="10243" width="25.7109375" style="2" customWidth="1"/>
    <col min="10244" max="10244" width="10" style="2" customWidth="1"/>
    <col min="10245" max="10245" width="9.140625" style="2" customWidth="1"/>
    <col min="10246" max="10246" width="16" style="2" customWidth="1"/>
    <col min="10247" max="10247" width="7.5703125" style="2" customWidth="1"/>
    <col min="10248" max="10248" width="12.7109375" style="2" customWidth="1"/>
    <col min="10249" max="10496" width="9.140625" style="2"/>
    <col min="10497" max="10497" width="0.140625" style="2" customWidth="1"/>
    <col min="10498" max="10498" width="46.28515625" style="2" customWidth="1"/>
    <col min="10499" max="10499" width="25.7109375" style="2" customWidth="1"/>
    <col min="10500" max="10500" width="10" style="2" customWidth="1"/>
    <col min="10501" max="10501" width="9.140625" style="2" customWidth="1"/>
    <col min="10502" max="10502" width="16" style="2" customWidth="1"/>
    <col min="10503" max="10503" width="7.5703125" style="2" customWidth="1"/>
    <col min="10504" max="10504" width="12.7109375" style="2" customWidth="1"/>
    <col min="10505" max="10752" width="9.140625" style="2"/>
    <col min="10753" max="10753" width="0.140625" style="2" customWidth="1"/>
    <col min="10754" max="10754" width="46.28515625" style="2" customWidth="1"/>
    <col min="10755" max="10755" width="25.7109375" style="2" customWidth="1"/>
    <col min="10756" max="10756" width="10" style="2" customWidth="1"/>
    <col min="10757" max="10757" width="9.140625" style="2" customWidth="1"/>
    <col min="10758" max="10758" width="16" style="2" customWidth="1"/>
    <col min="10759" max="10759" width="7.5703125" style="2" customWidth="1"/>
    <col min="10760" max="10760" width="12.7109375" style="2" customWidth="1"/>
    <col min="10761" max="11008" width="9.140625" style="2"/>
    <col min="11009" max="11009" width="0.140625" style="2" customWidth="1"/>
    <col min="11010" max="11010" width="46.28515625" style="2" customWidth="1"/>
    <col min="11011" max="11011" width="25.7109375" style="2" customWidth="1"/>
    <col min="11012" max="11012" width="10" style="2" customWidth="1"/>
    <col min="11013" max="11013" width="9.140625" style="2" customWidth="1"/>
    <col min="11014" max="11014" width="16" style="2" customWidth="1"/>
    <col min="11015" max="11015" width="7.5703125" style="2" customWidth="1"/>
    <col min="11016" max="11016" width="12.7109375" style="2" customWidth="1"/>
    <col min="11017" max="11264" width="9.140625" style="2"/>
    <col min="11265" max="11265" width="0.140625" style="2" customWidth="1"/>
    <col min="11266" max="11266" width="46.28515625" style="2" customWidth="1"/>
    <col min="11267" max="11267" width="25.7109375" style="2" customWidth="1"/>
    <col min="11268" max="11268" width="10" style="2" customWidth="1"/>
    <col min="11269" max="11269" width="9.140625" style="2" customWidth="1"/>
    <col min="11270" max="11270" width="16" style="2" customWidth="1"/>
    <col min="11271" max="11271" width="7.5703125" style="2" customWidth="1"/>
    <col min="11272" max="11272" width="12.7109375" style="2" customWidth="1"/>
    <col min="11273" max="11520" width="9.140625" style="2"/>
    <col min="11521" max="11521" width="0.140625" style="2" customWidth="1"/>
    <col min="11522" max="11522" width="46.28515625" style="2" customWidth="1"/>
    <col min="11523" max="11523" width="25.7109375" style="2" customWidth="1"/>
    <col min="11524" max="11524" width="10" style="2" customWidth="1"/>
    <col min="11525" max="11525" width="9.140625" style="2" customWidth="1"/>
    <col min="11526" max="11526" width="16" style="2" customWidth="1"/>
    <col min="11527" max="11527" width="7.5703125" style="2" customWidth="1"/>
    <col min="11528" max="11528" width="12.7109375" style="2" customWidth="1"/>
    <col min="11529" max="11776" width="9.140625" style="2"/>
    <col min="11777" max="11777" width="0.140625" style="2" customWidth="1"/>
    <col min="11778" max="11778" width="46.28515625" style="2" customWidth="1"/>
    <col min="11779" max="11779" width="25.7109375" style="2" customWidth="1"/>
    <col min="11780" max="11780" width="10" style="2" customWidth="1"/>
    <col min="11781" max="11781" width="9.140625" style="2" customWidth="1"/>
    <col min="11782" max="11782" width="16" style="2" customWidth="1"/>
    <col min="11783" max="11783" width="7.5703125" style="2" customWidth="1"/>
    <col min="11784" max="11784" width="12.7109375" style="2" customWidth="1"/>
    <col min="11785" max="12032" width="9.140625" style="2"/>
    <col min="12033" max="12033" width="0.140625" style="2" customWidth="1"/>
    <col min="12034" max="12034" width="46.28515625" style="2" customWidth="1"/>
    <col min="12035" max="12035" width="25.7109375" style="2" customWidth="1"/>
    <col min="12036" max="12036" width="10" style="2" customWidth="1"/>
    <col min="12037" max="12037" width="9.140625" style="2" customWidth="1"/>
    <col min="12038" max="12038" width="16" style="2" customWidth="1"/>
    <col min="12039" max="12039" width="7.5703125" style="2" customWidth="1"/>
    <col min="12040" max="12040" width="12.7109375" style="2" customWidth="1"/>
    <col min="12041" max="12288" width="9.140625" style="2"/>
    <col min="12289" max="12289" width="0.140625" style="2" customWidth="1"/>
    <col min="12290" max="12290" width="46.28515625" style="2" customWidth="1"/>
    <col min="12291" max="12291" width="25.7109375" style="2" customWidth="1"/>
    <col min="12292" max="12292" width="10" style="2" customWidth="1"/>
    <col min="12293" max="12293" width="9.140625" style="2" customWidth="1"/>
    <col min="12294" max="12294" width="16" style="2" customWidth="1"/>
    <col min="12295" max="12295" width="7.5703125" style="2" customWidth="1"/>
    <col min="12296" max="12296" width="12.7109375" style="2" customWidth="1"/>
    <col min="12297" max="12544" width="9.140625" style="2"/>
    <col min="12545" max="12545" width="0.140625" style="2" customWidth="1"/>
    <col min="12546" max="12546" width="46.28515625" style="2" customWidth="1"/>
    <col min="12547" max="12547" width="25.7109375" style="2" customWidth="1"/>
    <col min="12548" max="12548" width="10" style="2" customWidth="1"/>
    <col min="12549" max="12549" width="9.140625" style="2" customWidth="1"/>
    <col min="12550" max="12550" width="16" style="2" customWidth="1"/>
    <col min="12551" max="12551" width="7.5703125" style="2" customWidth="1"/>
    <col min="12552" max="12552" width="12.7109375" style="2" customWidth="1"/>
    <col min="12553" max="12800" width="9.140625" style="2"/>
    <col min="12801" max="12801" width="0.140625" style="2" customWidth="1"/>
    <col min="12802" max="12802" width="46.28515625" style="2" customWidth="1"/>
    <col min="12803" max="12803" width="25.7109375" style="2" customWidth="1"/>
    <col min="12804" max="12804" width="10" style="2" customWidth="1"/>
    <col min="12805" max="12805" width="9.140625" style="2" customWidth="1"/>
    <col min="12806" max="12806" width="16" style="2" customWidth="1"/>
    <col min="12807" max="12807" width="7.5703125" style="2" customWidth="1"/>
    <col min="12808" max="12808" width="12.7109375" style="2" customWidth="1"/>
    <col min="12809" max="13056" width="9.140625" style="2"/>
    <col min="13057" max="13057" width="0.140625" style="2" customWidth="1"/>
    <col min="13058" max="13058" width="46.28515625" style="2" customWidth="1"/>
    <col min="13059" max="13059" width="25.7109375" style="2" customWidth="1"/>
    <col min="13060" max="13060" width="10" style="2" customWidth="1"/>
    <col min="13061" max="13061" width="9.140625" style="2" customWidth="1"/>
    <col min="13062" max="13062" width="16" style="2" customWidth="1"/>
    <col min="13063" max="13063" width="7.5703125" style="2" customWidth="1"/>
    <col min="13064" max="13064" width="12.7109375" style="2" customWidth="1"/>
    <col min="13065" max="13312" width="9.140625" style="2"/>
    <col min="13313" max="13313" width="0.140625" style="2" customWidth="1"/>
    <col min="13314" max="13314" width="46.28515625" style="2" customWidth="1"/>
    <col min="13315" max="13315" width="25.7109375" style="2" customWidth="1"/>
    <col min="13316" max="13316" width="10" style="2" customWidth="1"/>
    <col min="13317" max="13317" width="9.140625" style="2" customWidth="1"/>
    <col min="13318" max="13318" width="16" style="2" customWidth="1"/>
    <col min="13319" max="13319" width="7.5703125" style="2" customWidth="1"/>
    <col min="13320" max="13320" width="12.7109375" style="2" customWidth="1"/>
    <col min="13321" max="13568" width="9.140625" style="2"/>
    <col min="13569" max="13569" width="0.140625" style="2" customWidth="1"/>
    <col min="13570" max="13570" width="46.28515625" style="2" customWidth="1"/>
    <col min="13571" max="13571" width="25.7109375" style="2" customWidth="1"/>
    <col min="13572" max="13572" width="10" style="2" customWidth="1"/>
    <col min="13573" max="13573" width="9.140625" style="2" customWidth="1"/>
    <col min="13574" max="13574" width="16" style="2" customWidth="1"/>
    <col min="13575" max="13575" width="7.5703125" style="2" customWidth="1"/>
    <col min="13576" max="13576" width="12.7109375" style="2" customWidth="1"/>
    <col min="13577" max="13824" width="9.140625" style="2"/>
    <col min="13825" max="13825" width="0.140625" style="2" customWidth="1"/>
    <col min="13826" max="13826" width="46.28515625" style="2" customWidth="1"/>
    <col min="13827" max="13827" width="25.7109375" style="2" customWidth="1"/>
    <col min="13828" max="13828" width="10" style="2" customWidth="1"/>
    <col min="13829" max="13829" width="9.140625" style="2" customWidth="1"/>
    <col min="13830" max="13830" width="16" style="2" customWidth="1"/>
    <col min="13831" max="13831" width="7.5703125" style="2" customWidth="1"/>
    <col min="13832" max="13832" width="12.7109375" style="2" customWidth="1"/>
    <col min="13833" max="14080" width="9.140625" style="2"/>
    <col min="14081" max="14081" width="0.140625" style="2" customWidth="1"/>
    <col min="14082" max="14082" width="46.28515625" style="2" customWidth="1"/>
    <col min="14083" max="14083" width="25.7109375" style="2" customWidth="1"/>
    <col min="14084" max="14084" width="10" style="2" customWidth="1"/>
    <col min="14085" max="14085" width="9.140625" style="2" customWidth="1"/>
    <col min="14086" max="14086" width="16" style="2" customWidth="1"/>
    <col min="14087" max="14087" width="7.5703125" style="2" customWidth="1"/>
    <col min="14088" max="14088" width="12.7109375" style="2" customWidth="1"/>
    <col min="14089" max="14336" width="9.140625" style="2"/>
    <col min="14337" max="14337" width="0.140625" style="2" customWidth="1"/>
    <col min="14338" max="14338" width="46.28515625" style="2" customWidth="1"/>
    <col min="14339" max="14339" width="25.7109375" style="2" customWidth="1"/>
    <col min="14340" max="14340" width="10" style="2" customWidth="1"/>
    <col min="14341" max="14341" width="9.140625" style="2" customWidth="1"/>
    <col min="14342" max="14342" width="16" style="2" customWidth="1"/>
    <col min="14343" max="14343" width="7.5703125" style="2" customWidth="1"/>
    <col min="14344" max="14344" width="12.7109375" style="2" customWidth="1"/>
    <col min="14345" max="14592" width="9.140625" style="2"/>
    <col min="14593" max="14593" width="0.140625" style="2" customWidth="1"/>
    <col min="14594" max="14594" width="46.28515625" style="2" customWidth="1"/>
    <col min="14595" max="14595" width="25.7109375" style="2" customWidth="1"/>
    <col min="14596" max="14596" width="10" style="2" customWidth="1"/>
    <col min="14597" max="14597" width="9.140625" style="2" customWidth="1"/>
    <col min="14598" max="14598" width="16" style="2" customWidth="1"/>
    <col min="14599" max="14599" width="7.5703125" style="2" customWidth="1"/>
    <col min="14600" max="14600" width="12.7109375" style="2" customWidth="1"/>
    <col min="14601" max="14848" width="9.140625" style="2"/>
    <col min="14849" max="14849" width="0.140625" style="2" customWidth="1"/>
    <col min="14850" max="14850" width="46.28515625" style="2" customWidth="1"/>
    <col min="14851" max="14851" width="25.7109375" style="2" customWidth="1"/>
    <col min="14852" max="14852" width="10" style="2" customWidth="1"/>
    <col min="14853" max="14853" width="9.140625" style="2" customWidth="1"/>
    <col min="14854" max="14854" width="16" style="2" customWidth="1"/>
    <col min="14855" max="14855" width="7.5703125" style="2" customWidth="1"/>
    <col min="14856" max="14856" width="12.7109375" style="2" customWidth="1"/>
    <col min="14857" max="15104" width="9.140625" style="2"/>
    <col min="15105" max="15105" width="0.140625" style="2" customWidth="1"/>
    <col min="15106" max="15106" width="46.28515625" style="2" customWidth="1"/>
    <col min="15107" max="15107" width="25.7109375" style="2" customWidth="1"/>
    <col min="15108" max="15108" width="10" style="2" customWidth="1"/>
    <col min="15109" max="15109" width="9.140625" style="2" customWidth="1"/>
    <col min="15110" max="15110" width="16" style="2" customWidth="1"/>
    <col min="15111" max="15111" width="7.5703125" style="2" customWidth="1"/>
    <col min="15112" max="15112" width="12.7109375" style="2" customWidth="1"/>
    <col min="15113" max="15360" width="9.140625" style="2"/>
    <col min="15361" max="15361" width="0.140625" style="2" customWidth="1"/>
    <col min="15362" max="15362" width="46.28515625" style="2" customWidth="1"/>
    <col min="15363" max="15363" width="25.7109375" style="2" customWidth="1"/>
    <col min="15364" max="15364" width="10" style="2" customWidth="1"/>
    <col min="15365" max="15365" width="9.140625" style="2" customWidth="1"/>
    <col min="15366" max="15366" width="16" style="2" customWidth="1"/>
    <col min="15367" max="15367" width="7.5703125" style="2" customWidth="1"/>
    <col min="15368" max="15368" width="12.7109375" style="2" customWidth="1"/>
    <col min="15369" max="15616" width="9.140625" style="2"/>
    <col min="15617" max="15617" width="0.140625" style="2" customWidth="1"/>
    <col min="15618" max="15618" width="46.28515625" style="2" customWidth="1"/>
    <col min="15619" max="15619" width="25.7109375" style="2" customWidth="1"/>
    <col min="15620" max="15620" width="10" style="2" customWidth="1"/>
    <col min="15621" max="15621" width="9.140625" style="2" customWidth="1"/>
    <col min="15622" max="15622" width="16" style="2" customWidth="1"/>
    <col min="15623" max="15623" width="7.5703125" style="2" customWidth="1"/>
    <col min="15624" max="15624" width="12.7109375" style="2" customWidth="1"/>
    <col min="15625" max="15872" width="9.140625" style="2"/>
    <col min="15873" max="15873" width="0.140625" style="2" customWidth="1"/>
    <col min="15874" max="15874" width="46.28515625" style="2" customWidth="1"/>
    <col min="15875" max="15875" width="25.7109375" style="2" customWidth="1"/>
    <col min="15876" max="15876" width="10" style="2" customWidth="1"/>
    <col min="15877" max="15877" width="9.140625" style="2" customWidth="1"/>
    <col min="15878" max="15878" width="16" style="2" customWidth="1"/>
    <col min="15879" max="15879" width="7.5703125" style="2" customWidth="1"/>
    <col min="15880" max="15880" width="12.7109375" style="2" customWidth="1"/>
    <col min="15881" max="16128" width="9.140625" style="2"/>
    <col min="16129" max="16129" width="0.140625" style="2" customWidth="1"/>
    <col min="16130" max="16130" width="46.28515625" style="2" customWidth="1"/>
    <col min="16131" max="16131" width="25.7109375" style="2" customWidth="1"/>
    <col min="16132" max="16132" width="10" style="2" customWidth="1"/>
    <col min="16133" max="16133" width="9.140625" style="2" customWidth="1"/>
    <col min="16134" max="16134" width="16" style="2" customWidth="1"/>
    <col min="16135" max="16135" width="7.5703125" style="2" customWidth="1"/>
    <col min="16136" max="16136" width="12.7109375" style="2" customWidth="1"/>
    <col min="16137" max="16384" width="9.140625" style="2"/>
  </cols>
  <sheetData>
    <row r="1" spans="1:8" ht="124.5" customHeight="1" x14ac:dyDescent="0.25">
      <c r="E1" s="102" t="s">
        <v>237</v>
      </c>
      <c r="F1" s="102"/>
      <c r="G1" s="102"/>
      <c r="H1" s="102"/>
    </row>
    <row r="2" spans="1:8" ht="121.5" customHeight="1" x14ac:dyDescent="0.25">
      <c r="D2" s="3"/>
      <c r="E2" s="102" t="s">
        <v>228</v>
      </c>
      <c r="F2" s="102"/>
      <c r="G2" s="102"/>
      <c r="H2" s="102"/>
    </row>
    <row r="3" spans="1:8" ht="15" x14ac:dyDescent="0.25">
      <c r="D3" s="3"/>
      <c r="E3" s="3"/>
      <c r="F3" s="4"/>
      <c r="G3" s="4"/>
      <c r="H3" s="4"/>
    </row>
    <row r="4" spans="1:8" ht="15" x14ac:dyDescent="0.25">
      <c r="D4" s="3"/>
      <c r="E4" s="3"/>
      <c r="F4" s="5"/>
      <c r="G4" s="5"/>
      <c r="H4" s="5"/>
    </row>
    <row r="5" spans="1:8" ht="15.75" x14ac:dyDescent="0.2">
      <c r="A5" s="103" t="s">
        <v>209</v>
      </c>
      <c r="B5" s="103"/>
      <c r="C5" s="103"/>
      <c r="D5" s="103"/>
      <c r="E5" s="103"/>
      <c r="F5" s="103"/>
      <c r="G5" s="103"/>
      <c r="H5" s="103"/>
    </row>
    <row r="6" spans="1:8" ht="15" x14ac:dyDescent="0.25">
      <c r="H6" s="6" t="s">
        <v>0</v>
      </c>
    </row>
    <row r="7" spans="1:8" ht="15" x14ac:dyDescent="0.25">
      <c r="A7" s="7"/>
      <c r="B7" s="8"/>
      <c r="C7" s="104" t="s">
        <v>1</v>
      </c>
      <c r="D7" s="107" t="s">
        <v>2</v>
      </c>
      <c r="E7" s="108"/>
      <c r="F7" s="108"/>
      <c r="G7" s="109"/>
      <c r="H7" s="104" t="s">
        <v>3</v>
      </c>
    </row>
    <row r="8" spans="1:8" ht="15" customHeight="1" x14ac:dyDescent="0.25">
      <c r="A8" s="9" t="s">
        <v>4</v>
      </c>
      <c r="B8" s="10" t="s">
        <v>5</v>
      </c>
      <c r="C8" s="105"/>
      <c r="D8" s="112" t="s">
        <v>6</v>
      </c>
      <c r="E8" s="114" t="s">
        <v>7</v>
      </c>
      <c r="F8" s="114" t="s">
        <v>8</v>
      </c>
      <c r="G8" s="114" t="s">
        <v>9</v>
      </c>
      <c r="H8" s="110"/>
    </row>
    <row r="9" spans="1:8" ht="30" customHeight="1" x14ac:dyDescent="0.25">
      <c r="A9" s="9"/>
      <c r="B9" s="11"/>
      <c r="C9" s="106"/>
      <c r="D9" s="113"/>
      <c r="E9" s="114"/>
      <c r="F9" s="114"/>
      <c r="G9" s="114"/>
      <c r="H9" s="111"/>
    </row>
    <row r="10" spans="1:8" ht="45" x14ac:dyDescent="0.25">
      <c r="A10" s="12">
        <v>1</v>
      </c>
      <c r="B10" s="13" t="s">
        <v>10</v>
      </c>
      <c r="C10" s="14" t="s">
        <v>11</v>
      </c>
      <c r="D10" s="15" t="s">
        <v>12</v>
      </c>
      <c r="E10" s="16"/>
      <c r="F10" s="16"/>
      <c r="G10" s="16"/>
      <c r="H10" s="84">
        <f>H11+H15+H19+H23+H28+H31+H34</f>
        <v>77542.099999999991</v>
      </c>
    </row>
    <row r="11" spans="1:8" ht="60" x14ac:dyDescent="0.25">
      <c r="A11" s="12"/>
      <c r="B11" s="83" t="s">
        <v>13</v>
      </c>
      <c r="C11" s="18" t="s">
        <v>14</v>
      </c>
      <c r="D11" s="15" t="s">
        <v>12</v>
      </c>
      <c r="E11" s="15"/>
      <c r="F11" s="19" t="s">
        <v>15</v>
      </c>
      <c r="G11" s="16"/>
      <c r="H11" s="84">
        <f>H12+H13+H14</f>
        <v>8590.1999999999989</v>
      </c>
    </row>
    <row r="12" spans="1:8" ht="60" x14ac:dyDescent="0.25">
      <c r="A12" s="12">
        <v>2</v>
      </c>
      <c r="B12" s="83" t="s">
        <v>13</v>
      </c>
      <c r="C12" s="18" t="s">
        <v>16</v>
      </c>
      <c r="D12" s="15" t="s">
        <v>12</v>
      </c>
      <c r="E12" s="15" t="s">
        <v>17</v>
      </c>
      <c r="F12" s="20" t="s">
        <v>18</v>
      </c>
      <c r="G12" s="15" t="s">
        <v>19</v>
      </c>
      <c r="H12" s="85">
        <f>SUM('[1]9'!G44)</f>
        <v>1.5</v>
      </c>
    </row>
    <row r="13" spans="1:8" ht="60" x14ac:dyDescent="0.25">
      <c r="A13" s="12">
        <v>3</v>
      </c>
      <c r="B13" s="83" t="s">
        <v>13</v>
      </c>
      <c r="C13" s="18" t="s">
        <v>16</v>
      </c>
      <c r="D13" s="21" t="s">
        <v>12</v>
      </c>
      <c r="E13" s="15" t="s">
        <v>20</v>
      </c>
      <c r="F13" s="20" t="s">
        <v>18</v>
      </c>
      <c r="G13" s="15" t="s">
        <v>19</v>
      </c>
      <c r="H13" s="84">
        <f>SUM('[1]9'!G63)</f>
        <v>8552.2999999999993</v>
      </c>
    </row>
    <row r="14" spans="1:8" ht="60" x14ac:dyDescent="0.25">
      <c r="A14" s="12"/>
      <c r="B14" s="83" t="s">
        <v>13</v>
      </c>
      <c r="C14" s="18" t="s">
        <v>16</v>
      </c>
      <c r="D14" s="21" t="s">
        <v>12</v>
      </c>
      <c r="E14" s="15" t="s">
        <v>20</v>
      </c>
      <c r="F14" s="70" t="s">
        <v>210</v>
      </c>
      <c r="G14" s="15" t="s">
        <v>19</v>
      </c>
      <c r="H14" s="84">
        <f>SUM('[1]9'!G67+'[1]9'!G71)</f>
        <v>36.4</v>
      </c>
    </row>
    <row r="15" spans="1:8" ht="68.25" customHeight="1" x14ac:dyDescent="0.25">
      <c r="A15" s="17" t="s">
        <v>21</v>
      </c>
      <c r="B15" s="83" t="s">
        <v>22</v>
      </c>
      <c r="C15" s="14" t="s">
        <v>23</v>
      </c>
      <c r="D15" s="21" t="s">
        <v>12</v>
      </c>
      <c r="E15" s="15"/>
      <c r="F15" s="20" t="s">
        <v>24</v>
      </c>
      <c r="G15" s="15"/>
      <c r="H15" s="84">
        <f>H16+H17+H18</f>
        <v>1409.8</v>
      </c>
    </row>
    <row r="16" spans="1:8" ht="60" x14ac:dyDescent="0.25">
      <c r="A16" s="12">
        <v>5</v>
      </c>
      <c r="B16" s="83" t="s">
        <v>22</v>
      </c>
      <c r="C16" s="14" t="s">
        <v>25</v>
      </c>
      <c r="D16" s="21" t="s">
        <v>12</v>
      </c>
      <c r="E16" s="15" t="s">
        <v>20</v>
      </c>
      <c r="F16" s="20" t="s">
        <v>26</v>
      </c>
      <c r="G16" s="15" t="s">
        <v>27</v>
      </c>
      <c r="H16" s="84">
        <f>SUM('[1]9'!G82)</f>
        <v>1026.1000000000001</v>
      </c>
    </row>
    <row r="17" spans="1:8" ht="60" x14ac:dyDescent="0.25">
      <c r="A17" s="12">
        <v>6</v>
      </c>
      <c r="B17" s="83" t="s">
        <v>22</v>
      </c>
      <c r="C17" s="14" t="s">
        <v>25</v>
      </c>
      <c r="D17" s="21" t="s">
        <v>12</v>
      </c>
      <c r="E17" s="15" t="s">
        <v>20</v>
      </c>
      <c r="F17" s="20" t="s">
        <v>26</v>
      </c>
      <c r="G17" s="15" t="s">
        <v>28</v>
      </c>
      <c r="H17" s="84">
        <f>SUM('[1]9'!G87)</f>
        <v>375.4</v>
      </c>
    </row>
    <row r="18" spans="1:8" ht="60" x14ac:dyDescent="0.25">
      <c r="A18" s="12">
        <v>7</v>
      </c>
      <c r="B18" s="83" t="s">
        <v>22</v>
      </c>
      <c r="C18" s="14" t="s">
        <v>25</v>
      </c>
      <c r="D18" s="21" t="s">
        <v>12</v>
      </c>
      <c r="E18" s="15" t="s">
        <v>20</v>
      </c>
      <c r="F18" s="20" t="s">
        <v>26</v>
      </c>
      <c r="G18" s="15" t="s">
        <v>29</v>
      </c>
      <c r="H18" s="84">
        <f>SUM('[1]9'!G91)</f>
        <v>8.3000000000000007</v>
      </c>
    </row>
    <row r="19" spans="1:8" ht="60" x14ac:dyDescent="0.25">
      <c r="A19" s="12"/>
      <c r="B19" s="83" t="s">
        <v>30</v>
      </c>
      <c r="C19" s="18" t="s">
        <v>31</v>
      </c>
      <c r="D19" s="21" t="s">
        <v>12</v>
      </c>
      <c r="E19" s="15"/>
      <c r="F19" s="23" t="s">
        <v>32</v>
      </c>
      <c r="G19" s="15"/>
      <c r="H19" s="84">
        <f>SUM(H20:H22)</f>
        <v>17363</v>
      </c>
    </row>
    <row r="20" spans="1:8" ht="60" x14ac:dyDescent="0.25">
      <c r="A20" s="12">
        <v>8</v>
      </c>
      <c r="B20" s="83" t="s">
        <v>30</v>
      </c>
      <c r="C20" s="18" t="s">
        <v>31</v>
      </c>
      <c r="D20" s="21" t="s">
        <v>12</v>
      </c>
      <c r="E20" s="15" t="s">
        <v>17</v>
      </c>
      <c r="F20" s="23" t="s">
        <v>34</v>
      </c>
      <c r="G20" s="15" t="s">
        <v>19</v>
      </c>
      <c r="H20" s="84">
        <f>SUM('[1]9'!G48)</f>
        <v>18.5</v>
      </c>
    </row>
    <row r="21" spans="1:8" ht="60" x14ac:dyDescent="0.25">
      <c r="A21" s="12">
        <v>9</v>
      </c>
      <c r="B21" s="83" t="s">
        <v>30</v>
      </c>
      <c r="C21" s="18" t="s">
        <v>33</v>
      </c>
      <c r="D21" s="21" t="s">
        <v>12</v>
      </c>
      <c r="E21" s="15" t="s">
        <v>20</v>
      </c>
      <c r="F21" s="23" t="s">
        <v>34</v>
      </c>
      <c r="G21" s="15" t="s">
        <v>19</v>
      </c>
      <c r="H21" s="84">
        <f>SUM('[1]9'!G102)</f>
        <v>6364.3</v>
      </c>
    </row>
    <row r="22" spans="1:8" ht="74.25" customHeight="1" x14ac:dyDescent="0.25">
      <c r="A22" s="12"/>
      <c r="B22" s="83" t="s">
        <v>30</v>
      </c>
      <c r="C22" s="18" t="s">
        <v>33</v>
      </c>
      <c r="D22" s="21" t="s">
        <v>12</v>
      </c>
      <c r="E22" s="15" t="s">
        <v>20</v>
      </c>
      <c r="F22" s="23" t="s">
        <v>35</v>
      </c>
      <c r="G22" s="15" t="s">
        <v>19</v>
      </c>
      <c r="H22" s="84">
        <f>SUM('[1]9'!G106+'[1]9'!G110)</f>
        <v>10980.2</v>
      </c>
    </row>
    <row r="23" spans="1:8" ht="75" x14ac:dyDescent="0.25">
      <c r="A23" s="12"/>
      <c r="B23" s="24" t="s">
        <v>36</v>
      </c>
      <c r="C23" s="14" t="s">
        <v>37</v>
      </c>
      <c r="D23" s="21" t="s">
        <v>12</v>
      </c>
      <c r="E23" s="15"/>
      <c r="F23" s="23" t="s">
        <v>38</v>
      </c>
      <c r="G23" s="15"/>
      <c r="H23" s="84">
        <f>H24+H25+H26+H27</f>
        <v>41665.9</v>
      </c>
    </row>
    <row r="24" spans="1:8" ht="75" x14ac:dyDescent="0.25">
      <c r="A24" s="12">
        <v>10</v>
      </c>
      <c r="B24" s="24" t="s">
        <v>36</v>
      </c>
      <c r="C24" s="14" t="s">
        <v>39</v>
      </c>
      <c r="D24" s="21" t="s">
        <v>12</v>
      </c>
      <c r="E24" s="15" t="s">
        <v>40</v>
      </c>
      <c r="F24" s="20" t="s">
        <v>41</v>
      </c>
      <c r="G24" s="15" t="s">
        <v>27</v>
      </c>
      <c r="H24" s="84">
        <f>SUM('[1]9'!G16)</f>
        <v>4256.5</v>
      </c>
    </row>
    <row r="25" spans="1:8" ht="75" x14ac:dyDescent="0.25">
      <c r="A25" s="12">
        <v>11</v>
      </c>
      <c r="B25" s="24" t="s">
        <v>36</v>
      </c>
      <c r="C25" s="14" t="s">
        <v>39</v>
      </c>
      <c r="D25" s="21" t="s">
        <v>12</v>
      </c>
      <c r="E25" s="15" t="s">
        <v>40</v>
      </c>
      <c r="F25" s="20" t="s">
        <v>41</v>
      </c>
      <c r="G25" s="15" t="s">
        <v>28</v>
      </c>
      <c r="H25" s="84">
        <f>SUM('[1]9'!G20)</f>
        <v>231.1</v>
      </c>
    </row>
    <row r="26" spans="1:8" ht="75" x14ac:dyDescent="0.25">
      <c r="A26" s="12"/>
      <c r="B26" s="24" t="s">
        <v>36</v>
      </c>
      <c r="C26" s="14" t="s">
        <v>39</v>
      </c>
      <c r="D26" s="21" t="s">
        <v>12</v>
      </c>
      <c r="E26" s="15" t="s">
        <v>40</v>
      </c>
      <c r="F26" s="25" t="s">
        <v>42</v>
      </c>
      <c r="G26" s="15" t="s">
        <v>43</v>
      </c>
      <c r="H26" s="84">
        <f>SUM('[1]9'!G36+'[1]9'!G39)</f>
        <v>37165.800000000003</v>
      </c>
    </row>
    <row r="27" spans="1:8" ht="75" x14ac:dyDescent="0.25">
      <c r="A27" s="12">
        <v>12</v>
      </c>
      <c r="B27" s="24" t="s">
        <v>36</v>
      </c>
      <c r="C27" s="14" t="s">
        <v>39</v>
      </c>
      <c r="D27" s="21" t="s">
        <v>12</v>
      </c>
      <c r="E27" s="15" t="s">
        <v>40</v>
      </c>
      <c r="F27" s="20" t="s">
        <v>41</v>
      </c>
      <c r="G27" s="15" t="s">
        <v>29</v>
      </c>
      <c r="H27" s="84">
        <f>SUM('[1]9'!G24)</f>
        <v>12.5</v>
      </c>
    </row>
    <row r="28" spans="1:8" ht="75" x14ac:dyDescent="0.25">
      <c r="A28" s="12"/>
      <c r="B28" s="24" t="s">
        <v>44</v>
      </c>
      <c r="C28" s="14" t="s">
        <v>45</v>
      </c>
      <c r="D28" s="21" t="s">
        <v>12</v>
      </c>
      <c r="E28" s="15"/>
      <c r="F28" s="20"/>
      <c r="G28" s="15"/>
      <c r="H28" s="84">
        <f>H29+H30</f>
        <v>2052.5</v>
      </c>
    </row>
    <row r="29" spans="1:8" ht="75" x14ac:dyDescent="0.25">
      <c r="A29" s="12"/>
      <c r="B29" s="24" t="s">
        <v>44</v>
      </c>
      <c r="C29" s="14" t="s">
        <v>45</v>
      </c>
      <c r="D29" s="21" t="s">
        <v>12</v>
      </c>
      <c r="E29" s="15" t="s">
        <v>46</v>
      </c>
      <c r="F29" s="20" t="s">
        <v>47</v>
      </c>
      <c r="G29" s="15" t="s">
        <v>27</v>
      </c>
      <c r="H29" s="84">
        <f>SUM('[1]9'!G137)</f>
        <v>1973.3</v>
      </c>
    </row>
    <row r="30" spans="1:8" ht="75" x14ac:dyDescent="0.25">
      <c r="A30" s="12">
        <v>13</v>
      </c>
      <c r="B30" s="24" t="s">
        <v>44</v>
      </c>
      <c r="C30" s="14" t="s">
        <v>45</v>
      </c>
      <c r="D30" s="21" t="s">
        <v>12</v>
      </c>
      <c r="E30" s="15" t="s">
        <v>46</v>
      </c>
      <c r="F30" s="20" t="s">
        <v>47</v>
      </c>
      <c r="G30" s="15" t="s">
        <v>28</v>
      </c>
      <c r="H30" s="84">
        <f>SUM('[1]9'!G141)</f>
        <v>79.2</v>
      </c>
    </row>
    <row r="31" spans="1:8" ht="75" x14ac:dyDescent="0.25">
      <c r="A31" s="12">
        <v>14</v>
      </c>
      <c r="B31" s="79" t="s">
        <v>211</v>
      </c>
      <c r="C31" s="65" t="s">
        <v>221</v>
      </c>
      <c r="D31" s="21" t="s">
        <v>12</v>
      </c>
      <c r="E31" s="15" t="s">
        <v>46</v>
      </c>
      <c r="F31" s="23"/>
      <c r="G31" s="15"/>
      <c r="H31" s="84">
        <f>SUM(H32:H33)</f>
        <v>6440.7</v>
      </c>
    </row>
    <row r="32" spans="1:8" ht="75" x14ac:dyDescent="0.25">
      <c r="A32" s="12"/>
      <c r="B32" s="79" t="s">
        <v>211</v>
      </c>
      <c r="C32" s="65" t="s">
        <v>221</v>
      </c>
      <c r="D32" s="21" t="s">
        <v>12</v>
      </c>
      <c r="E32" s="15" t="s">
        <v>46</v>
      </c>
      <c r="F32" s="23" t="s">
        <v>212</v>
      </c>
      <c r="G32" s="15" t="s">
        <v>27</v>
      </c>
      <c r="H32" s="84">
        <f>SUM('[1]9'!G147)</f>
        <v>6402</v>
      </c>
    </row>
    <row r="33" spans="1:8" ht="75" x14ac:dyDescent="0.25">
      <c r="A33" s="12"/>
      <c r="B33" s="79" t="s">
        <v>211</v>
      </c>
      <c r="C33" s="65" t="s">
        <v>221</v>
      </c>
      <c r="D33" s="21" t="s">
        <v>12</v>
      </c>
      <c r="E33" s="15" t="s">
        <v>46</v>
      </c>
      <c r="F33" s="23" t="s">
        <v>212</v>
      </c>
      <c r="G33" s="15" t="s">
        <v>28</v>
      </c>
      <c r="H33" s="84">
        <f>SUM('[1]9'!G151)</f>
        <v>38.700000000000003</v>
      </c>
    </row>
    <row r="34" spans="1:8" ht="75" x14ac:dyDescent="0.25">
      <c r="A34" s="12"/>
      <c r="B34" s="30" t="s">
        <v>230</v>
      </c>
      <c r="C34" s="65"/>
      <c r="D34" s="21" t="s">
        <v>12</v>
      </c>
      <c r="E34" s="15" t="s">
        <v>20</v>
      </c>
      <c r="F34" s="23" t="s">
        <v>231</v>
      </c>
      <c r="G34" s="15" t="s">
        <v>19</v>
      </c>
      <c r="H34" s="84">
        <f>SUM('[1]9'!G121)</f>
        <v>20</v>
      </c>
    </row>
    <row r="35" spans="1:8" ht="30" x14ac:dyDescent="0.25">
      <c r="A35" s="12"/>
      <c r="B35" s="26" t="s">
        <v>48</v>
      </c>
      <c r="C35" s="14" t="s">
        <v>45</v>
      </c>
      <c r="D35" s="21" t="s">
        <v>12</v>
      </c>
      <c r="E35" s="15"/>
      <c r="F35" s="23"/>
      <c r="G35" s="15"/>
      <c r="H35" s="84">
        <f>H36+H41+H42+H43+H39+H40</f>
        <v>9372.3000000000011</v>
      </c>
    </row>
    <row r="36" spans="1:8" ht="75" x14ac:dyDescent="0.25">
      <c r="A36" s="12"/>
      <c r="B36" s="13" t="s">
        <v>213</v>
      </c>
      <c r="C36" s="14" t="s">
        <v>45</v>
      </c>
      <c r="D36" s="21" t="s">
        <v>12</v>
      </c>
      <c r="E36" s="15" t="s">
        <v>17</v>
      </c>
      <c r="F36" s="20" t="s">
        <v>135</v>
      </c>
      <c r="G36" s="15"/>
      <c r="H36" s="84">
        <f>SUM(H37:H38)</f>
        <v>58.6</v>
      </c>
    </row>
    <row r="37" spans="1:8" ht="75" x14ac:dyDescent="0.25">
      <c r="A37" s="12"/>
      <c r="B37" s="13" t="s">
        <v>213</v>
      </c>
      <c r="C37" s="14" t="s">
        <v>214</v>
      </c>
      <c r="D37" s="21" t="s">
        <v>12</v>
      </c>
      <c r="E37" s="15" t="s">
        <v>17</v>
      </c>
      <c r="F37" s="20" t="s">
        <v>135</v>
      </c>
      <c r="G37" s="15" t="s">
        <v>28</v>
      </c>
      <c r="H37" s="84">
        <f>SUM('[1]9'!G52)</f>
        <v>32.200000000000003</v>
      </c>
    </row>
    <row r="38" spans="1:8" ht="71.25" customHeight="1" x14ac:dyDescent="0.25">
      <c r="A38" s="80"/>
      <c r="B38" s="13" t="s">
        <v>213</v>
      </c>
      <c r="C38" s="18" t="s">
        <v>33</v>
      </c>
      <c r="D38" s="21" t="s">
        <v>12</v>
      </c>
      <c r="E38" s="15" t="s">
        <v>17</v>
      </c>
      <c r="F38" s="20" t="s">
        <v>135</v>
      </c>
      <c r="G38" s="15" t="s">
        <v>19</v>
      </c>
      <c r="H38" s="84">
        <f>SUM('[1]9'!G55)</f>
        <v>26.4</v>
      </c>
    </row>
    <row r="39" spans="1:8" ht="75" x14ac:dyDescent="0.25">
      <c r="A39" s="80"/>
      <c r="B39" s="13" t="s">
        <v>51</v>
      </c>
      <c r="C39" s="14" t="s">
        <v>39</v>
      </c>
      <c r="D39" s="21" t="s">
        <v>12</v>
      </c>
      <c r="E39" s="15" t="s">
        <v>52</v>
      </c>
      <c r="F39" s="27" t="s">
        <v>53</v>
      </c>
      <c r="G39" s="15" t="s">
        <v>19</v>
      </c>
      <c r="H39" s="84">
        <f>SUM('[1]9'!G127+'[1]9'!G130)</f>
        <v>160</v>
      </c>
    </row>
    <row r="40" spans="1:8" ht="75" x14ac:dyDescent="0.25">
      <c r="A40" s="12">
        <v>23</v>
      </c>
      <c r="B40" s="13" t="s">
        <v>51</v>
      </c>
      <c r="C40" s="18" t="s">
        <v>33</v>
      </c>
      <c r="D40" s="21" t="s">
        <v>12</v>
      </c>
      <c r="E40" s="15" t="s">
        <v>46</v>
      </c>
      <c r="F40" s="86" t="s">
        <v>225</v>
      </c>
      <c r="G40" s="15" t="s">
        <v>19</v>
      </c>
      <c r="H40" s="84">
        <f>SUM('[1]9'!G156)</f>
        <v>69.599999999999994</v>
      </c>
    </row>
    <row r="41" spans="1:8" ht="75" x14ac:dyDescent="0.25">
      <c r="A41" s="12"/>
      <c r="B41" s="13" t="s">
        <v>54</v>
      </c>
      <c r="C41" s="14" t="s">
        <v>45</v>
      </c>
      <c r="D41" s="21" t="s">
        <v>12</v>
      </c>
      <c r="E41" s="15" t="s">
        <v>46</v>
      </c>
      <c r="F41" s="20" t="s">
        <v>55</v>
      </c>
      <c r="G41" s="15" t="s">
        <v>19</v>
      </c>
      <c r="H41" s="84">
        <f>SUM('[1]9'!G160)</f>
        <v>32</v>
      </c>
    </row>
    <row r="42" spans="1:8" ht="60" x14ac:dyDescent="0.25">
      <c r="A42" s="12"/>
      <c r="B42" s="29" t="s">
        <v>56</v>
      </c>
      <c r="C42" s="18" t="s">
        <v>33</v>
      </c>
      <c r="D42" s="21" t="s">
        <v>12</v>
      </c>
      <c r="E42" s="15" t="s">
        <v>46</v>
      </c>
      <c r="F42" s="20" t="s">
        <v>57</v>
      </c>
      <c r="G42" s="15" t="s">
        <v>19</v>
      </c>
      <c r="H42" s="84">
        <f>SUM('[1]9'!G164)</f>
        <v>18</v>
      </c>
    </row>
    <row r="43" spans="1:8" ht="60" x14ac:dyDescent="0.25">
      <c r="A43" s="12"/>
      <c r="B43" s="30" t="s">
        <v>58</v>
      </c>
      <c r="C43" s="31"/>
      <c r="D43" s="21" t="s">
        <v>12</v>
      </c>
      <c r="E43" s="15"/>
      <c r="F43" s="20" t="s">
        <v>59</v>
      </c>
      <c r="G43" s="15"/>
      <c r="H43" s="84">
        <f>SUM(H44:H47)</f>
        <v>9034.1</v>
      </c>
    </row>
    <row r="44" spans="1:8" ht="75" x14ac:dyDescent="0.25">
      <c r="A44" s="12"/>
      <c r="B44" s="32" t="s">
        <v>60</v>
      </c>
      <c r="C44" s="33" t="s">
        <v>39</v>
      </c>
      <c r="D44" s="21" t="s">
        <v>12</v>
      </c>
      <c r="E44" s="15" t="s">
        <v>40</v>
      </c>
      <c r="F44" s="20" t="s">
        <v>59</v>
      </c>
      <c r="G44" s="15" t="s">
        <v>27</v>
      </c>
      <c r="H44" s="84">
        <f>SUM('[1]9'!G30)</f>
        <v>531.1</v>
      </c>
    </row>
    <row r="45" spans="1:8" ht="75" x14ac:dyDescent="0.25">
      <c r="A45" s="12"/>
      <c r="B45" s="32" t="s">
        <v>60</v>
      </c>
      <c r="C45" s="33" t="s">
        <v>23</v>
      </c>
      <c r="D45" s="21" t="s">
        <v>12</v>
      </c>
      <c r="E45" s="15" t="s">
        <v>20</v>
      </c>
      <c r="F45" s="20" t="s">
        <v>59</v>
      </c>
      <c r="G45" s="15" t="s">
        <v>27</v>
      </c>
      <c r="H45" s="84">
        <f>SUM('[1]9'!G96)</f>
        <v>337.70000000000005</v>
      </c>
    </row>
    <row r="46" spans="1:8" ht="75" x14ac:dyDescent="0.25">
      <c r="A46" s="12"/>
      <c r="B46" s="32" t="s">
        <v>60</v>
      </c>
      <c r="C46" s="33" t="s">
        <v>61</v>
      </c>
      <c r="D46" s="21" t="s">
        <v>12</v>
      </c>
      <c r="E46" s="15" t="s">
        <v>20</v>
      </c>
      <c r="F46" s="20" t="s">
        <v>59</v>
      </c>
      <c r="G46" s="15" t="s">
        <v>19</v>
      </c>
      <c r="H46" s="84">
        <f>SUM('[1]9'!G77+'[1]9'!G116)</f>
        <v>7809.1</v>
      </c>
    </row>
    <row r="47" spans="1:8" ht="75" x14ac:dyDescent="0.25">
      <c r="A47" s="12"/>
      <c r="B47" s="32" t="s">
        <v>60</v>
      </c>
      <c r="C47" s="33" t="s">
        <v>45</v>
      </c>
      <c r="D47" s="21" t="s">
        <v>12</v>
      </c>
      <c r="E47" s="15" t="s">
        <v>46</v>
      </c>
      <c r="F47" s="20" t="s">
        <v>59</v>
      </c>
      <c r="G47" s="15" t="s">
        <v>27</v>
      </c>
      <c r="H47" s="84">
        <f>SUM('[1]9'!G170)</f>
        <v>356.2</v>
      </c>
    </row>
    <row r="48" spans="1:8" ht="16.5" x14ac:dyDescent="0.3">
      <c r="A48" s="34"/>
      <c r="B48" s="35" t="s">
        <v>62</v>
      </c>
      <c r="C48" s="36"/>
      <c r="D48" s="37" t="s">
        <v>12</v>
      </c>
      <c r="E48" s="37"/>
      <c r="F48" s="37"/>
      <c r="G48" s="37"/>
      <c r="H48" s="87">
        <f>H10+H35</f>
        <v>86914.4</v>
      </c>
    </row>
    <row r="49" spans="1:8" ht="45" x14ac:dyDescent="0.25">
      <c r="A49" s="38"/>
      <c r="B49" s="13" t="s">
        <v>63</v>
      </c>
      <c r="C49" s="39"/>
      <c r="D49" s="15" t="s">
        <v>64</v>
      </c>
      <c r="E49" s="15" t="s">
        <v>65</v>
      </c>
      <c r="F49" s="40" t="s">
        <v>66</v>
      </c>
      <c r="G49" s="40"/>
      <c r="H49" s="88">
        <f>H50+H59+H68+H72+H77+H88</f>
        <v>288209.89999999991</v>
      </c>
    </row>
    <row r="50" spans="1:8" ht="60" x14ac:dyDescent="0.25">
      <c r="A50" s="41"/>
      <c r="B50" s="24" t="s">
        <v>67</v>
      </c>
      <c r="C50" s="42" t="s">
        <v>68</v>
      </c>
      <c r="D50" s="43" t="s">
        <v>64</v>
      </c>
      <c r="E50" s="43" t="s">
        <v>65</v>
      </c>
      <c r="F50" s="44" t="s">
        <v>69</v>
      </c>
      <c r="G50" s="43"/>
      <c r="H50" s="89">
        <f>H51+H55+H56+H57+H58</f>
        <v>70586.499999999985</v>
      </c>
    </row>
    <row r="51" spans="1:8" ht="60.75" x14ac:dyDescent="0.3">
      <c r="A51" s="45">
        <v>25</v>
      </c>
      <c r="B51" s="24" t="s">
        <v>67</v>
      </c>
      <c r="C51" s="42" t="s">
        <v>68</v>
      </c>
      <c r="D51" s="43" t="s">
        <v>64</v>
      </c>
      <c r="E51" s="43" t="s">
        <v>70</v>
      </c>
      <c r="F51" s="44" t="s">
        <v>71</v>
      </c>
      <c r="G51" s="43"/>
      <c r="H51" s="84">
        <f>H52+H53+H54</f>
        <v>10309.200000000001</v>
      </c>
    </row>
    <row r="52" spans="1:8" ht="60" x14ac:dyDescent="0.25">
      <c r="A52" s="46">
        <v>26</v>
      </c>
      <c r="B52" s="24" t="s">
        <v>67</v>
      </c>
      <c r="C52" s="42" t="s">
        <v>68</v>
      </c>
      <c r="D52" s="43" t="s">
        <v>64</v>
      </c>
      <c r="E52" s="43" t="s">
        <v>70</v>
      </c>
      <c r="F52" s="44" t="s">
        <v>71</v>
      </c>
      <c r="G52" s="43" t="s">
        <v>27</v>
      </c>
      <c r="H52" s="90">
        <f>SUM('[1]9'!G180)</f>
        <v>24.1</v>
      </c>
    </row>
    <row r="53" spans="1:8" ht="60" x14ac:dyDescent="0.25">
      <c r="A53" s="47"/>
      <c r="B53" s="24" t="s">
        <v>67</v>
      </c>
      <c r="C53" s="42" t="s">
        <v>68</v>
      </c>
      <c r="D53" s="43" t="s">
        <v>64</v>
      </c>
      <c r="E53" s="43" t="s">
        <v>70</v>
      </c>
      <c r="F53" s="44" t="s">
        <v>71</v>
      </c>
      <c r="G53" s="43" t="s">
        <v>28</v>
      </c>
      <c r="H53" s="90">
        <f>SUM('[1]9'!G183)</f>
        <v>10099.5</v>
      </c>
    </row>
    <row r="54" spans="1:8" ht="60" x14ac:dyDescent="0.25">
      <c r="A54" s="47"/>
      <c r="B54" s="24" t="s">
        <v>67</v>
      </c>
      <c r="C54" s="42" t="s">
        <v>72</v>
      </c>
      <c r="D54" s="43" t="s">
        <v>64</v>
      </c>
      <c r="E54" s="43" t="s">
        <v>70</v>
      </c>
      <c r="F54" s="44" t="s">
        <v>71</v>
      </c>
      <c r="G54" s="43" t="s">
        <v>29</v>
      </c>
      <c r="H54" s="90">
        <f>SUM('[1]9'!G187)</f>
        <v>185.6</v>
      </c>
    </row>
    <row r="55" spans="1:8" ht="60" x14ac:dyDescent="0.25">
      <c r="A55" s="47">
        <v>27</v>
      </c>
      <c r="B55" s="24" t="s">
        <v>67</v>
      </c>
      <c r="C55" s="42" t="s">
        <v>68</v>
      </c>
      <c r="D55" s="43" t="s">
        <v>64</v>
      </c>
      <c r="E55" s="43" t="s">
        <v>70</v>
      </c>
      <c r="F55" s="48" t="s">
        <v>73</v>
      </c>
      <c r="G55" s="43" t="s">
        <v>27</v>
      </c>
      <c r="H55" s="90">
        <f>SUM('[1]9'!G193)</f>
        <v>58955.5</v>
      </c>
    </row>
    <row r="56" spans="1:8" ht="60" x14ac:dyDescent="0.25">
      <c r="A56" s="47">
        <v>28</v>
      </c>
      <c r="B56" s="24" t="s">
        <v>67</v>
      </c>
      <c r="C56" s="42" t="s">
        <v>68</v>
      </c>
      <c r="D56" s="15" t="s">
        <v>64</v>
      </c>
      <c r="E56" s="15" t="s">
        <v>70</v>
      </c>
      <c r="F56" s="49" t="s">
        <v>73</v>
      </c>
      <c r="G56" s="15" t="s">
        <v>28</v>
      </c>
      <c r="H56" s="84">
        <f>SUM('[1]9'!G197)</f>
        <v>425</v>
      </c>
    </row>
    <row r="57" spans="1:8" ht="60" x14ac:dyDescent="0.25">
      <c r="A57" s="47">
        <v>29</v>
      </c>
      <c r="B57" s="24" t="s">
        <v>67</v>
      </c>
      <c r="C57" s="42" t="s">
        <v>68</v>
      </c>
      <c r="D57" s="43" t="s">
        <v>64</v>
      </c>
      <c r="E57" s="43" t="s">
        <v>17</v>
      </c>
      <c r="F57" s="44" t="s">
        <v>71</v>
      </c>
      <c r="G57" s="43" t="s">
        <v>28</v>
      </c>
      <c r="H57" s="90">
        <f>SUM('[1]9'!G296)</f>
        <v>70.900000000000006</v>
      </c>
    </row>
    <row r="58" spans="1:8" ht="60" x14ac:dyDescent="0.25">
      <c r="A58" s="47">
        <v>30</v>
      </c>
      <c r="B58" s="24" t="s">
        <v>67</v>
      </c>
      <c r="C58" s="42" t="s">
        <v>68</v>
      </c>
      <c r="D58" s="43" t="s">
        <v>64</v>
      </c>
      <c r="E58" s="15" t="s">
        <v>70</v>
      </c>
      <c r="F58" s="70" t="s">
        <v>215</v>
      </c>
      <c r="G58" s="43" t="s">
        <v>28</v>
      </c>
      <c r="H58" s="90">
        <f>SUM('[1]9'!G201+'[1]9'!G205)</f>
        <v>825.9</v>
      </c>
    </row>
    <row r="59" spans="1:8" ht="62.25" customHeight="1" x14ac:dyDescent="0.25">
      <c r="A59" s="12">
        <v>31</v>
      </c>
      <c r="B59" s="24" t="s">
        <v>74</v>
      </c>
      <c r="C59" s="33" t="s">
        <v>75</v>
      </c>
      <c r="D59" s="43" t="s">
        <v>64</v>
      </c>
      <c r="E59" s="43" t="s">
        <v>65</v>
      </c>
      <c r="F59" s="43" t="s">
        <v>76</v>
      </c>
      <c r="G59" s="43"/>
      <c r="H59" s="90">
        <f>SUM(H60:H67)</f>
        <v>198219.4</v>
      </c>
    </row>
    <row r="60" spans="1:8" ht="64.5" customHeight="1" x14ac:dyDescent="0.25">
      <c r="A60" s="12">
        <v>32</v>
      </c>
      <c r="B60" s="24" t="s">
        <v>74</v>
      </c>
      <c r="C60" s="33" t="s">
        <v>75</v>
      </c>
      <c r="D60" s="15" t="s">
        <v>64</v>
      </c>
      <c r="E60" s="15" t="s">
        <v>77</v>
      </c>
      <c r="F60" s="15" t="s">
        <v>76</v>
      </c>
      <c r="G60" s="15" t="s">
        <v>19</v>
      </c>
      <c r="H60" s="91">
        <f>SUM('[1]9'!G222)</f>
        <v>11681.6</v>
      </c>
    </row>
    <row r="61" spans="1:8" ht="60" customHeight="1" x14ac:dyDescent="0.25">
      <c r="A61" s="12"/>
      <c r="B61" s="24" t="s">
        <v>74</v>
      </c>
      <c r="C61" s="33" t="s">
        <v>75</v>
      </c>
      <c r="D61" s="15" t="s">
        <v>64</v>
      </c>
      <c r="E61" s="15" t="s">
        <v>17</v>
      </c>
      <c r="F61" s="15" t="s">
        <v>76</v>
      </c>
      <c r="G61" s="15" t="s">
        <v>19</v>
      </c>
      <c r="H61" s="90">
        <f>SUM('[1]9'!G301)</f>
        <v>37.5</v>
      </c>
    </row>
    <row r="62" spans="1:8" ht="58.5" customHeight="1" x14ac:dyDescent="0.25">
      <c r="A62" s="12"/>
      <c r="B62" s="24" t="s">
        <v>74</v>
      </c>
      <c r="C62" s="33" t="s">
        <v>75</v>
      </c>
      <c r="D62" s="15" t="s">
        <v>64</v>
      </c>
      <c r="E62" s="15" t="s">
        <v>77</v>
      </c>
      <c r="F62" s="15" t="s">
        <v>78</v>
      </c>
      <c r="G62" s="15" t="s">
        <v>19</v>
      </c>
      <c r="H62" s="84">
        <f>SUM('[1]9'!G226)</f>
        <v>171361.3</v>
      </c>
    </row>
    <row r="63" spans="1:8" ht="63.75" customHeight="1" x14ac:dyDescent="0.25">
      <c r="A63" s="12"/>
      <c r="B63" s="24" t="s">
        <v>74</v>
      </c>
      <c r="C63" s="33" t="s">
        <v>75</v>
      </c>
      <c r="D63" s="15" t="s">
        <v>64</v>
      </c>
      <c r="E63" s="15" t="s">
        <v>77</v>
      </c>
      <c r="F63" s="15" t="s">
        <v>79</v>
      </c>
      <c r="G63" s="15" t="s">
        <v>19</v>
      </c>
      <c r="H63" s="84">
        <f>SUM('[1]9'!G230+'[1]9'!G234)</f>
        <v>2292.2999999999997</v>
      </c>
    </row>
    <row r="64" spans="1:8" ht="60.75" customHeight="1" x14ac:dyDescent="0.25">
      <c r="A64" s="12"/>
      <c r="B64" s="24" t="s">
        <v>74</v>
      </c>
      <c r="C64" s="33" t="s">
        <v>75</v>
      </c>
      <c r="D64" s="15" t="s">
        <v>64</v>
      </c>
      <c r="E64" s="15" t="s">
        <v>77</v>
      </c>
      <c r="F64" s="15" t="s">
        <v>80</v>
      </c>
      <c r="G64" s="15" t="s">
        <v>19</v>
      </c>
      <c r="H64" s="84">
        <f>SUM('[1]9'!G238+'[1]9'!G242)</f>
        <v>1650</v>
      </c>
    </row>
    <row r="65" spans="1:8" ht="66.75" customHeight="1" x14ac:dyDescent="0.25">
      <c r="A65" s="12"/>
      <c r="B65" s="24" t="s">
        <v>74</v>
      </c>
      <c r="C65" s="33" t="s">
        <v>75</v>
      </c>
      <c r="D65" s="15" t="s">
        <v>64</v>
      </c>
      <c r="E65" s="15" t="s">
        <v>77</v>
      </c>
      <c r="F65" s="15" t="s">
        <v>81</v>
      </c>
      <c r="G65" s="15" t="s">
        <v>19</v>
      </c>
      <c r="H65" s="84">
        <f>SUM('[1]9'!G246)</f>
        <v>354.7</v>
      </c>
    </row>
    <row r="66" spans="1:8" ht="62.25" customHeight="1" x14ac:dyDescent="0.25">
      <c r="A66" s="12">
        <v>33</v>
      </c>
      <c r="B66" s="24" t="s">
        <v>74</v>
      </c>
      <c r="C66" s="33" t="s">
        <v>75</v>
      </c>
      <c r="D66" s="15" t="s">
        <v>64</v>
      </c>
      <c r="E66" s="15" t="s">
        <v>77</v>
      </c>
      <c r="F66" s="15" t="s">
        <v>82</v>
      </c>
      <c r="G66" s="15" t="s">
        <v>19</v>
      </c>
      <c r="H66" s="84">
        <f>SUM('[1]9'!G250+'[1]9'!G254)</f>
        <v>673.80000000000007</v>
      </c>
    </row>
    <row r="67" spans="1:8" ht="60" x14ac:dyDescent="0.25">
      <c r="A67" s="12"/>
      <c r="B67" s="24" t="s">
        <v>74</v>
      </c>
      <c r="C67" s="33" t="s">
        <v>75</v>
      </c>
      <c r="D67" s="15" t="s">
        <v>64</v>
      </c>
      <c r="E67" s="15" t="s">
        <v>83</v>
      </c>
      <c r="F67" s="15" t="s">
        <v>84</v>
      </c>
      <c r="G67" s="15" t="s">
        <v>19</v>
      </c>
      <c r="H67" s="84">
        <f>SUM('[1]9'!G424)</f>
        <v>10168.200000000001</v>
      </c>
    </row>
    <row r="68" spans="1:8" ht="60" x14ac:dyDescent="0.25">
      <c r="A68" s="12">
        <v>34</v>
      </c>
      <c r="B68" s="24" t="s">
        <v>85</v>
      </c>
      <c r="C68" s="33" t="s">
        <v>86</v>
      </c>
      <c r="D68" s="15" t="s">
        <v>64</v>
      </c>
      <c r="E68" s="15" t="s">
        <v>40</v>
      </c>
      <c r="F68" s="15" t="s">
        <v>87</v>
      </c>
      <c r="G68" s="15"/>
      <c r="H68" s="84">
        <f>H69+H70+H71</f>
        <v>10468.5</v>
      </c>
    </row>
    <row r="69" spans="1:8" ht="60" x14ac:dyDescent="0.25">
      <c r="A69" s="12"/>
      <c r="B69" s="24" t="s">
        <v>85</v>
      </c>
      <c r="C69" s="33" t="s">
        <v>86</v>
      </c>
      <c r="D69" s="15" t="s">
        <v>64</v>
      </c>
      <c r="E69" s="15" t="s">
        <v>40</v>
      </c>
      <c r="F69" s="15" t="s">
        <v>88</v>
      </c>
      <c r="G69" s="15" t="s">
        <v>19</v>
      </c>
      <c r="H69" s="84">
        <f>SUM('[1]9'!G279)</f>
        <v>10322.5</v>
      </c>
    </row>
    <row r="70" spans="1:8" ht="60" x14ac:dyDescent="0.25">
      <c r="A70" s="12"/>
      <c r="B70" s="24" t="s">
        <v>85</v>
      </c>
      <c r="C70" s="33" t="s">
        <v>86</v>
      </c>
      <c r="D70" s="15" t="s">
        <v>64</v>
      </c>
      <c r="E70" s="15" t="s">
        <v>40</v>
      </c>
      <c r="F70" s="15" t="s">
        <v>89</v>
      </c>
      <c r="G70" s="15" t="s">
        <v>19</v>
      </c>
      <c r="H70" s="84">
        <f>SUM('[1]9'!G283)</f>
        <v>145</v>
      </c>
    </row>
    <row r="71" spans="1:8" ht="60" x14ac:dyDescent="0.25">
      <c r="A71" s="12">
        <v>35</v>
      </c>
      <c r="B71" s="24" t="s">
        <v>85</v>
      </c>
      <c r="C71" s="33" t="s">
        <v>86</v>
      </c>
      <c r="D71" s="15" t="s">
        <v>64</v>
      </c>
      <c r="E71" s="15" t="s">
        <v>17</v>
      </c>
      <c r="F71" s="15" t="s">
        <v>88</v>
      </c>
      <c r="G71" s="15" t="s">
        <v>19</v>
      </c>
      <c r="H71" s="84">
        <f>SUM('[1]9'!G305)</f>
        <v>1</v>
      </c>
    </row>
    <row r="72" spans="1:8" ht="60" x14ac:dyDescent="0.25">
      <c r="A72" s="12"/>
      <c r="B72" s="28" t="s">
        <v>90</v>
      </c>
      <c r="C72" s="14" t="s">
        <v>91</v>
      </c>
      <c r="D72" s="15" t="s">
        <v>64</v>
      </c>
      <c r="E72" s="15" t="s">
        <v>92</v>
      </c>
      <c r="F72" s="15" t="s">
        <v>93</v>
      </c>
      <c r="G72" s="15"/>
      <c r="H72" s="84">
        <f>H73+H74+H75+H76</f>
        <v>904.80000000000007</v>
      </c>
    </row>
    <row r="73" spans="1:8" ht="195" x14ac:dyDescent="0.25">
      <c r="A73" s="12"/>
      <c r="B73" s="50" t="s">
        <v>94</v>
      </c>
      <c r="C73" s="33" t="s">
        <v>75</v>
      </c>
      <c r="D73" s="15" t="s">
        <v>64</v>
      </c>
      <c r="E73" s="15" t="s">
        <v>92</v>
      </c>
      <c r="F73" s="22" t="s">
        <v>95</v>
      </c>
      <c r="G73" s="15" t="s">
        <v>19</v>
      </c>
      <c r="H73" s="84">
        <f>SUM('[1]9'!G328)</f>
        <v>657</v>
      </c>
    </row>
    <row r="74" spans="1:8" ht="195" x14ac:dyDescent="0.25">
      <c r="A74" s="12"/>
      <c r="B74" s="50" t="s">
        <v>96</v>
      </c>
      <c r="C74" s="33" t="s">
        <v>75</v>
      </c>
      <c r="D74" s="15" t="s">
        <v>64</v>
      </c>
      <c r="E74" s="15" t="s">
        <v>92</v>
      </c>
      <c r="F74" s="22" t="s">
        <v>95</v>
      </c>
      <c r="G74" s="15" t="s">
        <v>19</v>
      </c>
      <c r="H74" s="84">
        <f>SUM('[1]9'!G332)</f>
        <v>34.700000000000003</v>
      </c>
    </row>
    <row r="75" spans="1:8" ht="48" customHeight="1" x14ac:dyDescent="0.25">
      <c r="A75" s="12"/>
      <c r="B75" s="83" t="s">
        <v>97</v>
      </c>
      <c r="C75" s="33" t="s">
        <v>75</v>
      </c>
      <c r="D75" s="15" t="s">
        <v>64</v>
      </c>
      <c r="E75" s="15" t="s">
        <v>92</v>
      </c>
      <c r="F75" s="22" t="s">
        <v>98</v>
      </c>
      <c r="G75" s="15" t="s">
        <v>19</v>
      </c>
      <c r="H75" s="84">
        <f>SUM('[1]9'!G336)</f>
        <v>19.5</v>
      </c>
    </row>
    <row r="76" spans="1:8" ht="53.25" customHeight="1" x14ac:dyDescent="0.25">
      <c r="A76" s="12">
        <v>36</v>
      </c>
      <c r="B76" s="51" t="s">
        <v>99</v>
      </c>
      <c r="C76" s="33" t="s">
        <v>86</v>
      </c>
      <c r="D76" s="15" t="s">
        <v>64</v>
      </c>
      <c r="E76" s="15" t="s">
        <v>92</v>
      </c>
      <c r="F76" s="22" t="s">
        <v>100</v>
      </c>
      <c r="G76" s="15" t="s">
        <v>19</v>
      </c>
      <c r="H76" s="84">
        <f>SUM('[1]9'!G339)</f>
        <v>193.6</v>
      </c>
    </row>
    <row r="77" spans="1:8" ht="53.25" customHeight="1" x14ac:dyDescent="0.25">
      <c r="A77" s="12">
        <v>37</v>
      </c>
      <c r="B77" s="24" t="s">
        <v>101</v>
      </c>
      <c r="C77" s="14"/>
      <c r="D77" s="15" t="s">
        <v>64</v>
      </c>
      <c r="E77" s="15" t="s">
        <v>52</v>
      </c>
      <c r="F77" s="15" t="s">
        <v>102</v>
      </c>
      <c r="G77" s="15"/>
      <c r="H77" s="84">
        <f>H78+H83+H84</f>
        <v>6120.6</v>
      </c>
    </row>
    <row r="78" spans="1:8" ht="60" x14ac:dyDescent="0.25">
      <c r="A78" s="12">
        <v>38</v>
      </c>
      <c r="B78" s="83" t="s">
        <v>103</v>
      </c>
      <c r="C78" s="33" t="s">
        <v>104</v>
      </c>
      <c r="D78" s="15" t="s">
        <v>64</v>
      </c>
      <c r="E78" s="15" t="s">
        <v>52</v>
      </c>
      <c r="F78" s="15" t="s">
        <v>105</v>
      </c>
      <c r="G78" s="15"/>
      <c r="H78" s="84">
        <f>H79+H80+H81+H82</f>
        <v>3276.2000000000003</v>
      </c>
    </row>
    <row r="79" spans="1:8" ht="105" x14ac:dyDescent="0.25">
      <c r="A79" s="12">
        <v>39</v>
      </c>
      <c r="B79" s="52" t="s">
        <v>106</v>
      </c>
      <c r="C79" s="33" t="s">
        <v>104</v>
      </c>
      <c r="D79" s="15" t="s">
        <v>64</v>
      </c>
      <c r="E79" s="15" t="s">
        <v>52</v>
      </c>
      <c r="F79" s="15" t="s">
        <v>105</v>
      </c>
      <c r="G79" s="15" t="s">
        <v>27</v>
      </c>
      <c r="H79" s="85">
        <f>SUM('[1]9'!G345)</f>
        <v>2543.9</v>
      </c>
    </row>
    <row r="80" spans="1:8" ht="60" x14ac:dyDescent="0.25">
      <c r="A80" s="12"/>
      <c r="B80" s="53" t="s">
        <v>107</v>
      </c>
      <c r="C80" s="33" t="s">
        <v>104</v>
      </c>
      <c r="D80" s="15" t="s">
        <v>64</v>
      </c>
      <c r="E80" s="15" t="s">
        <v>52</v>
      </c>
      <c r="F80" s="15" t="s">
        <v>105</v>
      </c>
      <c r="G80" s="15" t="s">
        <v>28</v>
      </c>
      <c r="H80" s="85">
        <f>SUM('[1]9'!G350)</f>
        <v>722.7</v>
      </c>
    </row>
    <row r="81" spans="1:8" ht="60" x14ac:dyDescent="0.25">
      <c r="A81" s="12"/>
      <c r="B81" s="54" t="s">
        <v>108</v>
      </c>
      <c r="C81" s="33" t="s">
        <v>104</v>
      </c>
      <c r="D81" s="15" t="s">
        <v>64</v>
      </c>
      <c r="E81" s="15" t="s">
        <v>52</v>
      </c>
      <c r="F81" s="15" t="s">
        <v>105</v>
      </c>
      <c r="G81" s="15" t="s">
        <v>29</v>
      </c>
      <c r="H81" s="84">
        <f>SUM('[1]9'!G354)</f>
        <v>8.1</v>
      </c>
    </row>
    <row r="82" spans="1:8" ht="60" x14ac:dyDescent="0.25">
      <c r="A82" s="12"/>
      <c r="B82" s="53" t="s">
        <v>109</v>
      </c>
      <c r="C82" s="33" t="s">
        <v>104</v>
      </c>
      <c r="D82" s="15" t="s">
        <v>64</v>
      </c>
      <c r="E82" s="15" t="s">
        <v>17</v>
      </c>
      <c r="F82" s="15" t="s">
        <v>105</v>
      </c>
      <c r="G82" s="15" t="s">
        <v>28</v>
      </c>
      <c r="H82" s="85">
        <f>SUM('[1]9'!G310)</f>
        <v>1.5</v>
      </c>
    </row>
    <row r="83" spans="1:8" ht="75" x14ac:dyDescent="0.25">
      <c r="A83" s="12"/>
      <c r="B83" s="51" t="s">
        <v>110</v>
      </c>
      <c r="C83" s="14" t="s">
        <v>111</v>
      </c>
      <c r="D83" s="15" t="s">
        <v>64</v>
      </c>
      <c r="E83" s="15" t="s">
        <v>52</v>
      </c>
      <c r="F83" s="15" t="s">
        <v>112</v>
      </c>
      <c r="G83" s="15" t="s">
        <v>28</v>
      </c>
      <c r="H83" s="85">
        <f>SUM('[1]9'!G358)</f>
        <v>298.8</v>
      </c>
    </row>
    <row r="84" spans="1:8" ht="45" x14ac:dyDescent="0.25">
      <c r="A84" s="12"/>
      <c r="B84" s="83" t="s">
        <v>113</v>
      </c>
      <c r="C84" s="14" t="s">
        <v>111</v>
      </c>
      <c r="D84" s="15" t="s">
        <v>64</v>
      </c>
      <c r="E84" s="15" t="s">
        <v>52</v>
      </c>
      <c r="F84" s="15" t="s">
        <v>114</v>
      </c>
      <c r="G84" s="15"/>
      <c r="H84" s="84">
        <f>H85+H86+H87</f>
        <v>2545.6000000000004</v>
      </c>
    </row>
    <row r="85" spans="1:8" ht="105" x14ac:dyDescent="0.25">
      <c r="A85" s="12"/>
      <c r="B85" s="52" t="s">
        <v>106</v>
      </c>
      <c r="C85" s="14" t="s">
        <v>111</v>
      </c>
      <c r="D85" s="15" t="s">
        <v>64</v>
      </c>
      <c r="E85" s="15" t="s">
        <v>52</v>
      </c>
      <c r="F85" s="15" t="s">
        <v>114</v>
      </c>
      <c r="G85" s="15" t="s">
        <v>27</v>
      </c>
      <c r="H85" s="85">
        <f>SUM('[1]9'!G362)</f>
        <v>2510.1000000000004</v>
      </c>
    </row>
    <row r="86" spans="1:8" ht="45" x14ac:dyDescent="0.25">
      <c r="A86" s="12"/>
      <c r="B86" s="55" t="s">
        <v>107</v>
      </c>
      <c r="C86" s="14" t="s">
        <v>111</v>
      </c>
      <c r="D86" s="15" t="s">
        <v>64</v>
      </c>
      <c r="E86" s="15" t="s">
        <v>52</v>
      </c>
      <c r="F86" s="15" t="s">
        <v>114</v>
      </c>
      <c r="G86" s="15" t="s">
        <v>28</v>
      </c>
      <c r="H86" s="84">
        <f>SUM('[1]9'!G367)</f>
        <v>34</v>
      </c>
    </row>
    <row r="87" spans="1:8" ht="45" x14ac:dyDescent="0.25">
      <c r="A87" s="12"/>
      <c r="B87" s="55" t="s">
        <v>109</v>
      </c>
      <c r="C87" s="14" t="s">
        <v>111</v>
      </c>
      <c r="D87" s="15" t="s">
        <v>64</v>
      </c>
      <c r="E87" s="15" t="s">
        <v>17</v>
      </c>
      <c r="F87" s="15" t="s">
        <v>114</v>
      </c>
      <c r="G87" s="15" t="s">
        <v>28</v>
      </c>
      <c r="H87" s="85">
        <f>SUM('[1]9'!G314)</f>
        <v>1.5</v>
      </c>
    </row>
    <row r="88" spans="1:8" ht="75" x14ac:dyDescent="0.25">
      <c r="A88" s="12"/>
      <c r="B88" s="83" t="s">
        <v>115</v>
      </c>
      <c r="C88" s="14" t="s">
        <v>91</v>
      </c>
      <c r="D88" s="15" t="s">
        <v>64</v>
      </c>
      <c r="E88" s="15" t="s">
        <v>52</v>
      </c>
      <c r="F88" s="15" t="s">
        <v>116</v>
      </c>
      <c r="G88" s="15"/>
      <c r="H88" s="85">
        <f>H89+H90</f>
        <v>1910.1</v>
      </c>
    </row>
    <row r="89" spans="1:8" ht="45" x14ac:dyDescent="0.25">
      <c r="A89" s="12"/>
      <c r="B89" s="52" t="s">
        <v>117</v>
      </c>
      <c r="C89" s="42" t="s">
        <v>68</v>
      </c>
      <c r="D89" s="15" t="s">
        <v>64</v>
      </c>
      <c r="E89" s="15" t="s">
        <v>52</v>
      </c>
      <c r="F89" s="22" t="s">
        <v>116</v>
      </c>
      <c r="G89" s="15" t="s">
        <v>28</v>
      </c>
      <c r="H89" s="85">
        <f>SUM('[1]9'!G371)</f>
        <v>744</v>
      </c>
    </row>
    <row r="90" spans="1:8" ht="60" x14ac:dyDescent="0.25">
      <c r="A90" s="12"/>
      <c r="B90" s="52" t="s">
        <v>118</v>
      </c>
      <c r="C90" s="33" t="s">
        <v>75</v>
      </c>
      <c r="D90" s="15" t="s">
        <v>64</v>
      </c>
      <c r="E90" s="15" t="s">
        <v>52</v>
      </c>
      <c r="F90" s="22" t="s">
        <v>116</v>
      </c>
      <c r="G90" s="15" t="s">
        <v>19</v>
      </c>
      <c r="H90" s="85">
        <f>SUM('[1]9'!G374)</f>
        <v>1166.0999999999999</v>
      </c>
    </row>
    <row r="91" spans="1:8" ht="30" x14ac:dyDescent="0.25">
      <c r="A91" s="12"/>
      <c r="B91" s="26" t="s">
        <v>119</v>
      </c>
      <c r="C91" s="14" t="s">
        <v>91</v>
      </c>
      <c r="D91" s="15" t="s">
        <v>64</v>
      </c>
      <c r="E91" s="16"/>
      <c r="F91" s="16"/>
      <c r="G91" s="16"/>
      <c r="H91" s="84">
        <f>H95+H102+H107+H110+H93+H94+H97+H108+H92</f>
        <v>35748.5</v>
      </c>
    </row>
    <row r="92" spans="1:8" ht="71.25" customHeight="1" x14ac:dyDescent="0.25">
      <c r="A92" s="12"/>
      <c r="B92" s="83" t="s">
        <v>49</v>
      </c>
      <c r="C92" s="42" t="s">
        <v>68</v>
      </c>
      <c r="D92" s="15" t="s">
        <v>64</v>
      </c>
      <c r="E92" s="15" t="s">
        <v>52</v>
      </c>
      <c r="F92" s="22" t="s">
        <v>50</v>
      </c>
      <c r="G92" s="92" t="s">
        <v>28</v>
      </c>
      <c r="H92" s="93">
        <f>SUM('[1]9'!G379)</f>
        <v>743.1</v>
      </c>
    </row>
    <row r="93" spans="1:8" ht="60" x14ac:dyDescent="0.25">
      <c r="A93" s="12"/>
      <c r="B93" s="83" t="s">
        <v>49</v>
      </c>
      <c r="C93" s="33" t="s">
        <v>75</v>
      </c>
      <c r="D93" s="15" t="s">
        <v>64</v>
      </c>
      <c r="E93" s="15" t="s">
        <v>52</v>
      </c>
      <c r="F93" s="22" t="s">
        <v>50</v>
      </c>
      <c r="G93" s="56">
        <v>600</v>
      </c>
      <c r="H93" s="94">
        <f>SUM('[1]9'!G382)</f>
        <v>134</v>
      </c>
    </row>
    <row r="94" spans="1:8" ht="60" x14ac:dyDescent="0.25">
      <c r="A94" s="12">
        <v>43</v>
      </c>
      <c r="B94" s="83" t="s">
        <v>49</v>
      </c>
      <c r="C94" s="33" t="s">
        <v>75</v>
      </c>
      <c r="D94" s="15" t="s">
        <v>64</v>
      </c>
      <c r="E94" s="15" t="s">
        <v>77</v>
      </c>
      <c r="F94" s="22" t="s">
        <v>120</v>
      </c>
      <c r="G94" s="56">
        <v>600</v>
      </c>
      <c r="H94" s="94">
        <f>SUM('[1]9'!G259+'[1]9'!G263)</f>
        <v>26158.7</v>
      </c>
    </row>
    <row r="95" spans="1:8" ht="60" x14ac:dyDescent="0.25">
      <c r="A95" s="12">
        <v>48</v>
      </c>
      <c r="B95" s="24" t="s">
        <v>121</v>
      </c>
      <c r="C95" s="33" t="s">
        <v>104</v>
      </c>
      <c r="D95" s="15" t="s">
        <v>64</v>
      </c>
      <c r="E95" s="15" t="s">
        <v>52</v>
      </c>
      <c r="F95" s="22" t="s">
        <v>122</v>
      </c>
      <c r="G95" s="15"/>
      <c r="H95" s="84">
        <f>H96</f>
        <v>100</v>
      </c>
    </row>
    <row r="96" spans="1:8" ht="87" customHeight="1" x14ac:dyDescent="0.25">
      <c r="A96" s="12"/>
      <c r="B96" s="52" t="s">
        <v>117</v>
      </c>
      <c r="C96" s="33" t="s">
        <v>104</v>
      </c>
      <c r="D96" s="15" t="s">
        <v>64</v>
      </c>
      <c r="E96" s="15" t="s">
        <v>52</v>
      </c>
      <c r="F96" s="22" t="s">
        <v>122</v>
      </c>
      <c r="G96" s="15" t="s">
        <v>28</v>
      </c>
      <c r="H96" s="84">
        <f>SUM('[1]9'!G386)</f>
        <v>100</v>
      </c>
    </row>
    <row r="97" spans="1:10" ht="61.5" customHeight="1" x14ac:dyDescent="0.25">
      <c r="A97" s="12"/>
      <c r="B97" s="52" t="s">
        <v>213</v>
      </c>
      <c r="C97" s="33"/>
      <c r="D97" s="15" t="s">
        <v>64</v>
      </c>
      <c r="E97" s="15" t="s">
        <v>17</v>
      </c>
      <c r="F97" s="70" t="s">
        <v>135</v>
      </c>
      <c r="G97" s="15"/>
      <c r="H97" s="84">
        <f>SUM(H98:H101)</f>
        <v>562.9</v>
      </c>
    </row>
    <row r="98" spans="1:10" ht="75" x14ac:dyDescent="0.25">
      <c r="A98" s="12"/>
      <c r="B98" s="52" t="s">
        <v>213</v>
      </c>
      <c r="C98" s="33" t="s">
        <v>68</v>
      </c>
      <c r="D98" s="15" t="s">
        <v>64</v>
      </c>
      <c r="E98" s="15" t="s">
        <v>17</v>
      </c>
      <c r="F98" s="70" t="s">
        <v>135</v>
      </c>
      <c r="G98" s="15" t="s">
        <v>28</v>
      </c>
      <c r="H98" s="84">
        <f>SUM('[1]9'!G318)</f>
        <v>52.5</v>
      </c>
    </row>
    <row r="99" spans="1:10" ht="75" x14ac:dyDescent="0.25">
      <c r="A99" s="12"/>
      <c r="B99" s="52" t="s">
        <v>213</v>
      </c>
      <c r="C99" s="33" t="s">
        <v>75</v>
      </c>
      <c r="D99" s="15" t="s">
        <v>64</v>
      </c>
      <c r="E99" s="15" t="s">
        <v>17</v>
      </c>
      <c r="F99" s="70" t="s">
        <v>135</v>
      </c>
      <c r="G99" s="15" t="s">
        <v>19</v>
      </c>
      <c r="H99" s="84">
        <f>SUM('[1]9'!G321)</f>
        <v>11.4</v>
      </c>
    </row>
    <row r="100" spans="1:10" ht="92.25" customHeight="1" x14ac:dyDescent="0.25">
      <c r="A100" s="57" t="s">
        <v>126</v>
      </c>
      <c r="B100" s="52" t="s">
        <v>213</v>
      </c>
      <c r="C100" s="33" t="s">
        <v>68</v>
      </c>
      <c r="D100" s="15" t="s">
        <v>64</v>
      </c>
      <c r="E100" s="15" t="s">
        <v>52</v>
      </c>
      <c r="F100" s="70" t="s">
        <v>135</v>
      </c>
      <c r="G100" s="15" t="s">
        <v>28</v>
      </c>
      <c r="H100" s="84">
        <f>SUM('[1]9'!G390)</f>
        <v>129</v>
      </c>
      <c r="J100" s="58"/>
    </row>
    <row r="101" spans="1:10" ht="92.25" customHeight="1" x14ac:dyDescent="0.25">
      <c r="A101" s="81"/>
      <c r="B101" s="52" t="s">
        <v>213</v>
      </c>
      <c r="C101" s="33" t="s">
        <v>75</v>
      </c>
      <c r="D101" s="15" t="s">
        <v>64</v>
      </c>
      <c r="E101" s="15" t="s">
        <v>52</v>
      </c>
      <c r="F101" s="70" t="s">
        <v>135</v>
      </c>
      <c r="G101" s="15" t="s">
        <v>19</v>
      </c>
      <c r="H101" s="84">
        <f>SUM('[1]9'!G393)</f>
        <v>370</v>
      </c>
      <c r="J101" s="58"/>
    </row>
    <row r="102" spans="1:10" ht="92.25" customHeight="1" x14ac:dyDescent="0.25">
      <c r="A102" s="81"/>
      <c r="B102" s="24" t="s">
        <v>123</v>
      </c>
      <c r="C102" s="33" t="s">
        <v>104</v>
      </c>
      <c r="D102" s="15" t="s">
        <v>64</v>
      </c>
      <c r="E102" s="15" t="s">
        <v>52</v>
      </c>
      <c r="F102" s="15" t="s">
        <v>124</v>
      </c>
      <c r="G102" s="15"/>
      <c r="H102" s="84">
        <f>SUM(H103:H106)</f>
        <v>2630.4</v>
      </c>
      <c r="J102" s="58"/>
    </row>
    <row r="103" spans="1:10" ht="90" x14ac:dyDescent="0.25">
      <c r="A103" s="12"/>
      <c r="B103" s="24" t="s">
        <v>125</v>
      </c>
      <c r="C103" s="42" t="s">
        <v>68</v>
      </c>
      <c r="D103" s="15" t="s">
        <v>64</v>
      </c>
      <c r="E103" s="15" t="s">
        <v>70</v>
      </c>
      <c r="F103" s="15" t="s">
        <v>53</v>
      </c>
      <c r="G103" s="15" t="s">
        <v>28</v>
      </c>
      <c r="H103" s="84">
        <f>SUM('[1]9'!G211+'[1]9'!G215)</f>
        <v>400.8</v>
      </c>
    </row>
    <row r="104" spans="1:10" ht="50.25" customHeight="1" x14ac:dyDescent="0.25">
      <c r="A104" s="12"/>
      <c r="B104" s="24" t="s">
        <v>125</v>
      </c>
      <c r="C104" s="33" t="s">
        <v>75</v>
      </c>
      <c r="D104" s="15" t="s">
        <v>64</v>
      </c>
      <c r="E104" s="15" t="s">
        <v>70</v>
      </c>
      <c r="F104" s="15" t="s">
        <v>53</v>
      </c>
      <c r="G104" s="15" t="s">
        <v>19</v>
      </c>
      <c r="H104" s="84">
        <f>SUM('[1]9'!G269+'[1]9'!G273)</f>
        <v>1399.2</v>
      </c>
    </row>
    <row r="105" spans="1:10" ht="73.5" customHeight="1" x14ac:dyDescent="0.25">
      <c r="A105" s="12"/>
      <c r="B105" s="24" t="s">
        <v>125</v>
      </c>
      <c r="C105" s="42" t="s">
        <v>68</v>
      </c>
      <c r="D105" s="15" t="s">
        <v>64</v>
      </c>
      <c r="E105" s="15" t="s">
        <v>52</v>
      </c>
      <c r="F105" s="15" t="s">
        <v>226</v>
      </c>
      <c r="G105" s="15" t="s">
        <v>28</v>
      </c>
      <c r="H105" s="84">
        <f>SUM('[1]9'!G398)</f>
        <v>131.9</v>
      </c>
    </row>
    <row r="106" spans="1:10" ht="73.5" customHeight="1" x14ac:dyDescent="0.25">
      <c r="A106" s="80"/>
      <c r="B106" s="24" t="s">
        <v>125</v>
      </c>
      <c r="C106" s="33" t="s">
        <v>75</v>
      </c>
      <c r="D106" s="15" t="s">
        <v>64</v>
      </c>
      <c r="E106" s="15" t="s">
        <v>52</v>
      </c>
      <c r="F106" s="15" t="s">
        <v>226</v>
      </c>
      <c r="G106" s="15" t="s">
        <v>19</v>
      </c>
      <c r="H106" s="84">
        <f>SUM('[1]9'!G401)</f>
        <v>698.5</v>
      </c>
    </row>
    <row r="107" spans="1:10" ht="60" x14ac:dyDescent="0.25">
      <c r="A107" s="12"/>
      <c r="B107" s="24" t="s">
        <v>56</v>
      </c>
      <c r="C107" s="33" t="s">
        <v>75</v>
      </c>
      <c r="D107" s="15" t="s">
        <v>64</v>
      </c>
      <c r="E107" s="15" t="s">
        <v>52</v>
      </c>
      <c r="F107" s="25" t="s">
        <v>57</v>
      </c>
      <c r="G107" s="15" t="s">
        <v>19</v>
      </c>
      <c r="H107" s="84">
        <f>SUM('[1]9'!G405)</f>
        <v>30</v>
      </c>
    </row>
    <row r="108" spans="1:10" ht="60" x14ac:dyDescent="0.25">
      <c r="A108" s="12"/>
      <c r="B108" s="24" t="s">
        <v>232</v>
      </c>
      <c r="C108" s="33" t="s">
        <v>86</v>
      </c>
      <c r="D108" s="15" t="s">
        <v>64</v>
      </c>
      <c r="E108" s="15" t="s">
        <v>161</v>
      </c>
      <c r="F108" s="25"/>
      <c r="G108" s="15"/>
      <c r="H108" s="84">
        <f>SUM(H109)</f>
        <v>446.5</v>
      </c>
    </row>
    <row r="109" spans="1:10" ht="114.75" customHeight="1" x14ac:dyDescent="0.25">
      <c r="A109" s="41"/>
      <c r="B109" s="24" t="s">
        <v>216</v>
      </c>
      <c r="C109" s="33" t="s">
        <v>86</v>
      </c>
      <c r="D109" s="15" t="s">
        <v>64</v>
      </c>
      <c r="E109" s="15" t="s">
        <v>161</v>
      </c>
      <c r="F109" s="70" t="s">
        <v>217</v>
      </c>
      <c r="G109" s="15" t="s">
        <v>19</v>
      </c>
      <c r="H109" s="84">
        <f>SUM('[1]9'!G430)</f>
        <v>446.5</v>
      </c>
    </row>
    <row r="110" spans="1:10" ht="60" x14ac:dyDescent="0.25">
      <c r="A110" s="41"/>
      <c r="B110" s="30" t="s">
        <v>58</v>
      </c>
      <c r="C110" s="14"/>
      <c r="D110" s="15" t="s">
        <v>64</v>
      </c>
      <c r="E110" s="15"/>
      <c r="F110" s="25" t="s">
        <v>127</v>
      </c>
      <c r="G110" s="15"/>
      <c r="H110" s="84">
        <f>SUM(H111:H112)</f>
        <v>4942.8999999999996</v>
      </c>
    </row>
    <row r="111" spans="1:10" ht="60" x14ac:dyDescent="0.25">
      <c r="A111" s="41"/>
      <c r="B111" s="30" t="s">
        <v>58</v>
      </c>
      <c r="C111" s="33" t="s">
        <v>86</v>
      </c>
      <c r="D111" s="15" t="s">
        <v>64</v>
      </c>
      <c r="E111" s="15" t="s">
        <v>40</v>
      </c>
      <c r="F111" s="25" t="s">
        <v>127</v>
      </c>
      <c r="G111" s="15" t="s">
        <v>19</v>
      </c>
      <c r="H111" s="84">
        <f>SUM('[1]9'!G289)</f>
        <v>2446.5</v>
      </c>
    </row>
    <row r="112" spans="1:10" ht="105" x14ac:dyDescent="0.25">
      <c r="A112" s="41"/>
      <c r="B112" s="30" t="s">
        <v>128</v>
      </c>
      <c r="C112" s="14" t="s">
        <v>129</v>
      </c>
      <c r="D112" s="15" t="s">
        <v>64</v>
      </c>
      <c r="E112" s="15" t="s">
        <v>52</v>
      </c>
      <c r="F112" s="25" t="s">
        <v>127</v>
      </c>
      <c r="G112" s="15" t="s">
        <v>27</v>
      </c>
      <c r="H112" s="84">
        <f>SUM('[1]9'!G411)</f>
        <v>2496.3999999999996</v>
      </c>
    </row>
    <row r="113" spans="1:8" ht="15.75" x14ac:dyDescent="0.25">
      <c r="A113" s="41"/>
      <c r="B113" s="59" t="s">
        <v>130</v>
      </c>
      <c r="C113" s="60"/>
      <c r="D113" s="37" t="s">
        <v>64</v>
      </c>
      <c r="E113" s="37"/>
      <c r="F113" s="37"/>
      <c r="G113" s="37"/>
      <c r="H113" s="95">
        <f>H91+H49</f>
        <v>323958.39999999991</v>
      </c>
    </row>
    <row r="114" spans="1:8" ht="60" x14ac:dyDescent="0.25">
      <c r="A114" s="41"/>
      <c r="B114" s="83" t="s">
        <v>131</v>
      </c>
      <c r="C114" s="61" t="s">
        <v>132</v>
      </c>
      <c r="D114" s="15" t="s">
        <v>133</v>
      </c>
      <c r="E114" s="15" t="s">
        <v>134</v>
      </c>
      <c r="F114" s="22" t="s">
        <v>135</v>
      </c>
      <c r="G114" s="15" t="s">
        <v>28</v>
      </c>
      <c r="H114" s="85">
        <f>SUM('[1]9'!G484)</f>
        <v>422.6</v>
      </c>
    </row>
    <row r="115" spans="1:8" ht="60" x14ac:dyDescent="0.25">
      <c r="A115" s="41"/>
      <c r="B115" s="83" t="s">
        <v>58</v>
      </c>
      <c r="C115" s="61" t="s">
        <v>132</v>
      </c>
      <c r="D115" s="15" t="s">
        <v>133</v>
      </c>
      <c r="E115" s="15"/>
      <c r="F115" s="15"/>
      <c r="G115" s="15"/>
      <c r="H115" s="84">
        <f>H120+H121+H118+H119+H116+H117</f>
        <v>62944.100000000006</v>
      </c>
    </row>
    <row r="116" spans="1:8" ht="75" x14ac:dyDescent="0.25">
      <c r="A116" s="41"/>
      <c r="B116" s="51" t="s">
        <v>136</v>
      </c>
      <c r="C116" s="61" t="s">
        <v>132</v>
      </c>
      <c r="D116" s="15" t="s">
        <v>133</v>
      </c>
      <c r="E116" s="15" t="s">
        <v>137</v>
      </c>
      <c r="F116" s="15" t="s">
        <v>138</v>
      </c>
      <c r="G116" s="15" t="s">
        <v>27</v>
      </c>
      <c r="H116" s="84">
        <f>SUM('[1]9'!G458)</f>
        <v>8649.1</v>
      </c>
    </row>
    <row r="117" spans="1:8" ht="75" x14ac:dyDescent="0.25">
      <c r="A117" s="41"/>
      <c r="B117" s="51" t="s">
        <v>136</v>
      </c>
      <c r="C117" s="61" t="s">
        <v>139</v>
      </c>
      <c r="D117" s="15" t="s">
        <v>133</v>
      </c>
      <c r="E117" s="15" t="s">
        <v>134</v>
      </c>
      <c r="F117" s="15" t="s">
        <v>140</v>
      </c>
      <c r="G117" s="15" t="s">
        <v>27</v>
      </c>
      <c r="H117" s="84">
        <f>SUM('[1]9'!G491)</f>
        <v>5681.9</v>
      </c>
    </row>
    <row r="118" spans="1:8" ht="75" x14ac:dyDescent="0.25">
      <c r="A118" s="41"/>
      <c r="B118" s="51" t="s">
        <v>136</v>
      </c>
      <c r="C118" s="61" t="s">
        <v>132</v>
      </c>
      <c r="D118" s="15" t="s">
        <v>133</v>
      </c>
      <c r="E118" s="15" t="s">
        <v>137</v>
      </c>
      <c r="F118" s="25" t="s">
        <v>127</v>
      </c>
      <c r="G118" s="15" t="s">
        <v>27</v>
      </c>
      <c r="H118" s="84">
        <f>SUM('[1]9'!G463)</f>
        <v>3182.5</v>
      </c>
    </row>
    <row r="119" spans="1:8" ht="75" x14ac:dyDescent="0.25">
      <c r="A119" s="41"/>
      <c r="B119" s="51" t="s">
        <v>136</v>
      </c>
      <c r="C119" s="61" t="s">
        <v>139</v>
      </c>
      <c r="D119" s="15" t="s">
        <v>133</v>
      </c>
      <c r="E119" s="15" t="s">
        <v>134</v>
      </c>
      <c r="F119" s="25" t="s">
        <v>127</v>
      </c>
      <c r="G119" s="15" t="s">
        <v>27</v>
      </c>
      <c r="H119" s="84">
        <f>SUM('[1]9'!G496)</f>
        <v>5312.8</v>
      </c>
    </row>
    <row r="120" spans="1:8" ht="75" x14ac:dyDescent="0.25">
      <c r="A120" s="41"/>
      <c r="B120" s="51" t="s">
        <v>136</v>
      </c>
      <c r="C120" s="61" t="s">
        <v>132</v>
      </c>
      <c r="D120" s="15" t="s">
        <v>133</v>
      </c>
      <c r="E120" s="15" t="s">
        <v>134</v>
      </c>
      <c r="F120" s="22" t="s">
        <v>141</v>
      </c>
      <c r="G120" s="15" t="s">
        <v>28</v>
      </c>
      <c r="H120" s="84">
        <f>SUM('[1]9'!G501)</f>
        <v>1420.4</v>
      </c>
    </row>
    <row r="121" spans="1:8" ht="60" x14ac:dyDescent="0.25">
      <c r="A121" s="41"/>
      <c r="B121" s="51" t="s">
        <v>142</v>
      </c>
      <c r="C121" s="61" t="s">
        <v>132</v>
      </c>
      <c r="D121" s="15" t="s">
        <v>133</v>
      </c>
      <c r="E121" s="15" t="s">
        <v>143</v>
      </c>
      <c r="F121" s="22" t="s">
        <v>144</v>
      </c>
      <c r="G121" s="15" t="s">
        <v>145</v>
      </c>
      <c r="H121" s="85">
        <f>SUM('[1]9'!G518)</f>
        <v>38697.4</v>
      </c>
    </row>
    <row r="122" spans="1:8" ht="60" x14ac:dyDescent="0.25">
      <c r="A122" s="41"/>
      <c r="B122" s="28" t="s">
        <v>233</v>
      </c>
      <c r="C122" s="61" t="s">
        <v>132</v>
      </c>
      <c r="D122" s="43" t="s">
        <v>133</v>
      </c>
      <c r="E122" s="43" t="s">
        <v>218</v>
      </c>
      <c r="F122" s="70" t="s">
        <v>219</v>
      </c>
      <c r="G122" s="43" t="s">
        <v>145</v>
      </c>
      <c r="H122" s="93">
        <f>SUM('[1]9'!G535)</f>
        <v>2000</v>
      </c>
    </row>
    <row r="123" spans="1:8" ht="117" customHeight="1" x14ac:dyDescent="0.25">
      <c r="A123" s="41"/>
      <c r="B123" s="59" t="s">
        <v>146</v>
      </c>
      <c r="C123" s="60"/>
      <c r="D123" s="62" t="s">
        <v>133</v>
      </c>
      <c r="E123" s="62"/>
      <c r="F123" s="63"/>
      <c r="G123" s="62"/>
      <c r="H123" s="93">
        <f>SUM(H114+H115+H122)</f>
        <v>65366.700000000004</v>
      </c>
    </row>
    <row r="124" spans="1:8" ht="30" x14ac:dyDescent="0.25">
      <c r="A124" s="41"/>
      <c r="B124" s="24" t="s">
        <v>147</v>
      </c>
      <c r="C124" s="14" t="s">
        <v>148</v>
      </c>
      <c r="D124" s="43" t="s">
        <v>149</v>
      </c>
      <c r="E124" s="43" t="s">
        <v>92</v>
      </c>
      <c r="F124" s="43" t="s">
        <v>234</v>
      </c>
      <c r="G124" s="43"/>
      <c r="H124" s="96">
        <f>H125+H126+H127+H128</f>
        <v>170.4</v>
      </c>
    </row>
    <row r="125" spans="1:8" ht="60" x14ac:dyDescent="0.25">
      <c r="A125" s="41"/>
      <c r="B125" s="83" t="s">
        <v>150</v>
      </c>
      <c r="C125" s="14" t="s">
        <v>148</v>
      </c>
      <c r="D125" s="43" t="s">
        <v>149</v>
      </c>
      <c r="E125" s="43" t="s">
        <v>92</v>
      </c>
      <c r="F125" s="22" t="s">
        <v>151</v>
      </c>
      <c r="G125" s="64" t="s">
        <v>28</v>
      </c>
      <c r="H125" s="97">
        <f>SUM('[1]9'!G815)</f>
        <v>3.6</v>
      </c>
    </row>
    <row r="126" spans="1:8" ht="120" x14ac:dyDescent="0.25">
      <c r="A126" s="41"/>
      <c r="B126" s="83" t="s">
        <v>152</v>
      </c>
      <c r="C126" s="14" t="s">
        <v>148</v>
      </c>
      <c r="D126" s="43" t="s">
        <v>149</v>
      </c>
      <c r="E126" s="43" t="s">
        <v>92</v>
      </c>
      <c r="F126" s="22" t="s">
        <v>153</v>
      </c>
      <c r="G126" s="64" t="s">
        <v>28</v>
      </c>
      <c r="H126" s="98">
        <f>SUM('[1]9'!G819)</f>
        <v>139</v>
      </c>
    </row>
    <row r="127" spans="1:8" ht="75" x14ac:dyDescent="0.25">
      <c r="A127" s="41"/>
      <c r="B127" s="52" t="s">
        <v>154</v>
      </c>
      <c r="C127" s="14" t="s">
        <v>148</v>
      </c>
      <c r="D127" s="43" t="s">
        <v>149</v>
      </c>
      <c r="E127" s="43" t="s">
        <v>92</v>
      </c>
      <c r="F127" s="22" t="s">
        <v>155</v>
      </c>
      <c r="G127" s="64" t="s">
        <v>28</v>
      </c>
      <c r="H127" s="97">
        <f>SUM('[1]9'!G823)</f>
        <v>25.8</v>
      </c>
    </row>
    <row r="128" spans="1:8" ht="48" customHeight="1" x14ac:dyDescent="0.25">
      <c r="A128" s="41"/>
      <c r="B128" s="52" t="s">
        <v>156</v>
      </c>
      <c r="C128" s="14" t="s">
        <v>148</v>
      </c>
      <c r="D128" s="43" t="s">
        <v>149</v>
      </c>
      <c r="E128" s="43" t="s">
        <v>92</v>
      </c>
      <c r="F128" s="22" t="s">
        <v>157</v>
      </c>
      <c r="G128" s="64" t="s">
        <v>28</v>
      </c>
      <c r="H128" s="98">
        <f>SUM('[1]9'!G827)</f>
        <v>2</v>
      </c>
    </row>
    <row r="129" spans="1:10" ht="87.75" customHeight="1" x14ac:dyDescent="0.25">
      <c r="A129" s="41"/>
      <c r="B129" s="52" t="s">
        <v>235</v>
      </c>
      <c r="C129" s="14" t="s">
        <v>148</v>
      </c>
      <c r="D129" s="43" t="s">
        <v>149</v>
      </c>
      <c r="E129" s="43" t="s">
        <v>70</v>
      </c>
      <c r="F129" s="22" t="s">
        <v>220</v>
      </c>
      <c r="G129" s="64" t="s">
        <v>43</v>
      </c>
      <c r="H129" s="98">
        <f>SUM('[1]9'!G771)</f>
        <v>69198.7</v>
      </c>
    </row>
    <row r="130" spans="1:10" ht="60" x14ac:dyDescent="0.25">
      <c r="A130" s="41"/>
      <c r="B130" s="83" t="s">
        <v>49</v>
      </c>
      <c r="C130" s="14" t="s">
        <v>148</v>
      </c>
      <c r="D130" s="43" t="s">
        <v>149</v>
      </c>
      <c r="E130" s="43" t="s">
        <v>134</v>
      </c>
      <c r="F130" s="22" t="s">
        <v>50</v>
      </c>
      <c r="G130" s="64" t="s">
        <v>28</v>
      </c>
      <c r="H130" s="99">
        <f>SUM('[1]9'!G662)</f>
        <v>962</v>
      </c>
    </row>
    <row r="131" spans="1:10" ht="60" x14ac:dyDescent="0.25">
      <c r="A131" s="41"/>
      <c r="B131" s="83" t="s">
        <v>49</v>
      </c>
      <c r="C131" s="14" t="s">
        <v>148</v>
      </c>
      <c r="D131" s="43" t="s">
        <v>149</v>
      </c>
      <c r="E131" s="43" t="s">
        <v>158</v>
      </c>
      <c r="F131" s="22" t="s">
        <v>50</v>
      </c>
      <c r="G131" s="64" t="s">
        <v>28</v>
      </c>
      <c r="H131" s="99">
        <f>SUM('[1]9'!G749)</f>
        <v>63.5</v>
      </c>
    </row>
    <row r="132" spans="1:10" ht="60" x14ac:dyDescent="0.25">
      <c r="A132" s="41"/>
      <c r="B132" s="83" t="s">
        <v>49</v>
      </c>
      <c r="C132" s="14" t="s">
        <v>148</v>
      </c>
      <c r="D132" s="43" t="s">
        <v>149</v>
      </c>
      <c r="E132" s="43" t="s">
        <v>159</v>
      </c>
      <c r="F132" s="22" t="s">
        <v>50</v>
      </c>
      <c r="G132" s="64" t="s">
        <v>43</v>
      </c>
      <c r="H132" s="99">
        <f>SUM('[1]9'!G760)</f>
        <v>130</v>
      </c>
    </row>
    <row r="133" spans="1:10" ht="60" x14ac:dyDescent="0.25">
      <c r="A133" s="41"/>
      <c r="B133" s="83" t="s">
        <v>49</v>
      </c>
      <c r="C133" s="65" t="s">
        <v>160</v>
      </c>
      <c r="D133" s="43" t="s">
        <v>149</v>
      </c>
      <c r="E133" s="43" t="s">
        <v>229</v>
      </c>
      <c r="F133" s="70" t="s">
        <v>227</v>
      </c>
      <c r="G133" s="64" t="s">
        <v>43</v>
      </c>
      <c r="H133" s="99">
        <f>SUM('[1]9'!G876)</f>
        <v>20235.8</v>
      </c>
      <c r="J133" s="82"/>
    </row>
    <row r="134" spans="1:10" ht="75" x14ac:dyDescent="0.25">
      <c r="A134" s="41"/>
      <c r="B134" s="83" t="s">
        <v>162</v>
      </c>
      <c r="C134" s="14" t="s">
        <v>148</v>
      </c>
      <c r="D134" s="43" t="s">
        <v>149</v>
      </c>
      <c r="E134" s="43" t="s">
        <v>163</v>
      </c>
      <c r="F134" s="66" t="s">
        <v>164</v>
      </c>
      <c r="G134" s="64" t="s">
        <v>29</v>
      </c>
      <c r="H134" s="99">
        <f>SUM('[1]9'!G754)</f>
        <v>3.9</v>
      </c>
    </row>
    <row r="135" spans="1:10" ht="60" x14ac:dyDescent="0.25">
      <c r="A135" s="41"/>
      <c r="B135" s="51" t="s">
        <v>128</v>
      </c>
      <c r="C135" s="14" t="s">
        <v>148</v>
      </c>
      <c r="D135" s="43" t="s">
        <v>149</v>
      </c>
      <c r="E135" s="43"/>
      <c r="F135" s="43"/>
      <c r="G135" s="64"/>
      <c r="H135" s="98">
        <f>SUM(H136+H137+H138+H140+H139)</f>
        <v>34100.200000000004</v>
      </c>
    </row>
    <row r="136" spans="1:10" ht="75" x14ac:dyDescent="0.25">
      <c r="A136" s="41"/>
      <c r="B136" s="67" t="s">
        <v>165</v>
      </c>
      <c r="C136" s="14" t="s">
        <v>148</v>
      </c>
      <c r="D136" s="43" t="s">
        <v>149</v>
      </c>
      <c r="E136" s="43" t="s">
        <v>166</v>
      </c>
      <c r="F136" s="22" t="s">
        <v>144</v>
      </c>
      <c r="G136" s="64" t="s">
        <v>27</v>
      </c>
      <c r="H136" s="98">
        <f>SUM('[1]9'!G543)</f>
        <v>2583.1999999999998</v>
      </c>
    </row>
    <row r="137" spans="1:10" ht="75" x14ac:dyDescent="0.25">
      <c r="A137" s="41"/>
      <c r="B137" s="67" t="s">
        <v>165</v>
      </c>
      <c r="C137" s="14" t="s">
        <v>148</v>
      </c>
      <c r="D137" s="43" t="s">
        <v>149</v>
      </c>
      <c r="E137" s="43" t="s">
        <v>167</v>
      </c>
      <c r="F137" s="22" t="s">
        <v>144</v>
      </c>
      <c r="G137" s="64" t="s">
        <v>27</v>
      </c>
      <c r="H137" s="98">
        <f>SUM('[1]9'!G551+'[1]9'!G556)</f>
        <v>25193.200000000001</v>
      </c>
    </row>
    <row r="138" spans="1:10" ht="75" x14ac:dyDescent="0.25">
      <c r="A138" s="12">
        <v>54</v>
      </c>
      <c r="B138" s="67" t="s">
        <v>60</v>
      </c>
      <c r="C138" s="14" t="s">
        <v>148</v>
      </c>
      <c r="D138" s="43" t="s">
        <v>149</v>
      </c>
      <c r="E138" s="43" t="s">
        <v>134</v>
      </c>
      <c r="F138" s="22" t="s">
        <v>144</v>
      </c>
      <c r="G138" s="64" t="s">
        <v>27</v>
      </c>
      <c r="H138" s="98">
        <f>SUM('[1]9'!G651+'[1]9'!G656+'[1]9'!G681)</f>
        <v>4721.4000000000005</v>
      </c>
    </row>
    <row r="139" spans="1:10" ht="75" x14ac:dyDescent="0.25">
      <c r="A139" s="12"/>
      <c r="B139" s="67" t="s">
        <v>60</v>
      </c>
      <c r="C139" s="14" t="s">
        <v>148</v>
      </c>
      <c r="D139" s="43" t="s">
        <v>149</v>
      </c>
      <c r="E139" s="43" t="s">
        <v>168</v>
      </c>
      <c r="F139" s="22" t="s">
        <v>144</v>
      </c>
      <c r="G139" s="64" t="s">
        <v>27</v>
      </c>
      <c r="H139" s="98">
        <f>SUM('[1]9'!G890+'[1]9'!G895)</f>
        <v>1551.4</v>
      </c>
    </row>
    <row r="140" spans="1:10" ht="75" x14ac:dyDescent="0.25">
      <c r="A140" s="12"/>
      <c r="B140" s="67" t="s">
        <v>60</v>
      </c>
      <c r="C140" s="14" t="s">
        <v>148</v>
      </c>
      <c r="D140" s="43" t="s">
        <v>149</v>
      </c>
      <c r="E140" s="43" t="s">
        <v>134</v>
      </c>
      <c r="F140" s="22" t="s">
        <v>141</v>
      </c>
      <c r="G140" s="64" t="s">
        <v>28</v>
      </c>
      <c r="H140" s="98">
        <f>SUM('[1]9'!G686)</f>
        <v>51</v>
      </c>
    </row>
    <row r="141" spans="1:10" ht="45" x14ac:dyDescent="0.25">
      <c r="A141" s="68"/>
      <c r="B141" s="24" t="s">
        <v>223</v>
      </c>
      <c r="C141" s="14" t="s">
        <v>148</v>
      </c>
      <c r="D141" s="43" t="s">
        <v>149</v>
      </c>
      <c r="E141" s="43" t="s">
        <v>169</v>
      </c>
      <c r="F141" s="22" t="s">
        <v>170</v>
      </c>
      <c r="G141" s="64"/>
      <c r="H141" s="98">
        <f>SUM(H142:H144)</f>
        <v>3773.4</v>
      </c>
    </row>
    <row r="142" spans="1:10" ht="45" x14ac:dyDescent="0.25">
      <c r="A142" s="68"/>
      <c r="B142" s="24" t="s">
        <v>223</v>
      </c>
      <c r="C142" s="14" t="s">
        <v>148</v>
      </c>
      <c r="D142" s="43" t="s">
        <v>149</v>
      </c>
      <c r="E142" s="43" t="s">
        <v>169</v>
      </c>
      <c r="F142" s="22" t="s">
        <v>171</v>
      </c>
      <c r="G142" s="64" t="s">
        <v>27</v>
      </c>
      <c r="H142" s="98">
        <f>SUM('[1]9'!G714)</f>
        <v>3631.6</v>
      </c>
    </row>
    <row r="143" spans="1:10" ht="45" x14ac:dyDescent="0.25">
      <c r="A143" s="68"/>
      <c r="B143" s="24" t="s">
        <v>223</v>
      </c>
      <c r="C143" s="14" t="s">
        <v>148</v>
      </c>
      <c r="D143" s="43" t="s">
        <v>149</v>
      </c>
      <c r="E143" s="43" t="s">
        <v>169</v>
      </c>
      <c r="F143" s="22" t="s">
        <v>171</v>
      </c>
      <c r="G143" s="64" t="s">
        <v>28</v>
      </c>
      <c r="H143" s="98">
        <f>SUM('[1]9'!G719)</f>
        <v>93.800000000000011</v>
      </c>
    </row>
    <row r="144" spans="1:10" ht="45" x14ac:dyDescent="0.25">
      <c r="A144" s="68"/>
      <c r="B144" s="24" t="s">
        <v>223</v>
      </c>
      <c r="C144" s="14" t="s">
        <v>148</v>
      </c>
      <c r="D144" s="43" t="s">
        <v>149</v>
      </c>
      <c r="E144" s="43" t="s">
        <v>17</v>
      </c>
      <c r="F144" s="22" t="s">
        <v>171</v>
      </c>
      <c r="G144" s="64" t="s">
        <v>28</v>
      </c>
      <c r="H144" s="98">
        <f>SUM('[1]9'!G804)</f>
        <v>48</v>
      </c>
    </row>
    <row r="145" spans="1:256" ht="60" x14ac:dyDescent="0.25">
      <c r="A145" s="68"/>
      <c r="B145" s="30" t="s">
        <v>58</v>
      </c>
      <c r="C145" s="14" t="s">
        <v>172</v>
      </c>
      <c r="D145" s="43" t="s">
        <v>149</v>
      </c>
      <c r="E145" s="43" t="s">
        <v>169</v>
      </c>
      <c r="F145" s="22" t="s">
        <v>59</v>
      </c>
      <c r="G145" s="64"/>
      <c r="H145" s="98">
        <f>SUM(H146)</f>
        <v>1405.1999999999998</v>
      </c>
    </row>
    <row r="146" spans="1:256" ht="75" x14ac:dyDescent="0.25">
      <c r="A146" s="68"/>
      <c r="B146" s="30" t="s">
        <v>136</v>
      </c>
      <c r="C146" s="14" t="s">
        <v>172</v>
      </c>
      <c r="D146" s="43" t="s">
        <v>149</v>
      </c>
      <c r="E146" s="43" t="s">
        <v>169</v>
      </c>
      <c r="F146" s="22" t="s">
        <v>59</v>
      </c>
      <c r="G146" s="64" t="s">
        <v>27</v>
      </c>
      <c r="H146" s="98">
        <f>SUM('[1]9'!G726)</f>
        <v>1405.1999999999998</v>
      </c>
    </row>
    <row r="147" spans="1:256" ht="60" x14ac:dyDescent="0.25">
      <c r="A147" s="68"/>
      <c r="B147" s="69" t="s">
        <v>224</v>
      </c>
      <c r="C147" s="65" t="s">
        <v>148</v>
      </c>
      <c r="D147" s="43" t="s">
        <v>149</v>
      </c>
      <c r="E147" s="43" t="s">
        <v>17</v>
      </c>
      <c r="F147" s="22" t="s">
        <v>173</v>
      </c>
      <c r="G147" s="64" t="s">
        <v>28</v>
      </c>
      <c r="H147" s="98">
        <f>SUM('[1]9'!G796)</f>
        <v>6</v>
      </c>
    </row>
    <row r="148" spans="1:256" ht="60" x14ac:dyDescent="0.25">
      <c r="B148" s="69" t="s">
        <v>174</v>
      </c>
      <c r="C148" s="14" t="s">
        <v>148</v>
      </c>
      <c r="D148" s="43" t="s">
        <v>149</v>
      </c>
      <c r="E148" s="43" t="s">
        <v>175</v>
      </c>
      <c r="F148" s="22" t="s">
        <v>176</v>
      </c>
      <c r="G148" s="64" t="s">
        <v>28</v>
      </c>
      <c r="H148" s="98">
        <f>SUM('[1]9'!G733)</f>
        <v>9</v>
      </c>
    </row>
    <row r="149" spans="1:256" ht="75" x14ac:dyDescent="0.25">
      <c r="B149" s="24" t="s">
        <v>177</v>
      </c>
      <c r="C149" s="14" t="s">
        <v>148</v>
      </c>
      <c r="D149" s="43" t="s">
        <v>149</v>
      </c>
      <c r="E149" s="43" t="s">
        <v>175</v>
      </c>
      <c r="F149" s="22" t="s">
        <v>178</v>
      </c>
      <c r="G149" s="64" t="s">
        <v>28</v>
      </c>
      <c r="H149" s="98">
        <f>SUM('[1]9'!G737)</f>
        <v>8.4</v>
      </c>
    </row>
    <row r="150" spans="1:256" ht="60" x14ac:dyDescent="0.25">
      <c r="B150" s="83" t="s">
        <v>131</v>
      </c>
      <c r="C150" s="14" t="s">
        <v>148</v>
      </c>
      <c r="D150" s="43" t="s">
        <v>149</v>
      </c>
      <c r="E150" s="43" t="s">
        <v>134</v>
      </c>
      <c r="F150" s="22" t="s">
        <v>135</v>
      </c>
      <c r="G150" s="64" t="s">
        <v>28</v>
      </c>
      <c r="H150" s="98">
        <f>SUM('[1]9'!G666)</f>
        <v>416</v>
      </c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  <c r="AA150" s="71"/>
      <c r="AB150" s="71"/>
      <c r="AC150" s="71"/>
      <c r="AD150" s="71"/>
      <c r="AE150" s="71"/>
      <c r="AF150" s="71"/>
      <c r="AG150" s="71"/>
      <c r="AH150" s="71"/>
      <c r="AI150" s="71"/>
      <c r="AJ150" s="71"/>
      <c r="AK150" s="71"/>
      <c r="AL150" s="71"/>
      <c r="AM150" s="71"/>
      <c r="AN150" s="71"/>
      <c r="AO150" s="71"/>
      <c r="AP150" s="71"/>
      <c r="AQ150" s="71"/>
      <c r="AR150" s="71"/>
      <c r="AS150" s="71"/>
      <c r="AT150" s="71"/>
      <c r="AU150" s="71"/>
      <c r="AV150" s="71"/>
      <c r="AW150" s="71"/>
      <c r="AX150" s="71"/>
      <c r="AY150" s="71"/>
      <c r="AZ150" s="71"/>
      <c r="BA150" s="71"/>
      <c r="BB150" s="71"/>
      <c r="BC150" s="71"/>
      <c r="BD150" s="71"/>
      <c r="BE150" s="71"/>
      <c r="BF150" s="71"/>
      <c r="BG150" s="71"/>
      <c r="BH150" s="71"/>
      <c r="BI150" s="71"/>
      <c r="BJ150" s="71"/>
      <c r="BK150" s="71"/>
      <c r="BL150" s="71"/>
      <c r="BM150" s="71"/>
      <c r="BN150" s="71"/>
      <c r="BO150" s="71"/>
      <c r="BP150" s="71"/>
      <c r="BQ150" s="71"/>
      <c r="BR150" s="71"/>
      <c r="BS150" s="71"/>
      <c r="BT150" s="71"/>
      <c r="BU150" s="71"/>
      <c r="BV150" s="71"/>
      <c r="BW150" s="71"/>
      <c r="BX150" s="71"/>
      <c r="BY150" s="71"/>
      <c r="BZ150" s="71"/>
      <c r="CA150" s="71"/>
      <c r="CB150" s="71"/>
      <c r="CC150" s="71"/>
      <c r="CD150" s="71"/>
      <c r="CE150" s="71"/>
      <c r="CF150" s="71"/>
      <c r="CG150" s="71"/>
      <c r="CH150" s="71"/>
      <c r="CI150" s="71"/>
      <c r="CJ150" s="71"/>
      <c r="CK150" s="71"/>
      <c r="CL150" s="71"/>
      <c r="CM150" s="71"/>
      <c r="CN150" s="71"/>
      <c r="CO150" s="71"/>
      <c r="CP150" s="71"/>
      <c r="CQ150" s="71"/>
      <c r="CR150" s="71"/>
      <c r="CS150" s="71"/>
      <c r="CT150" s="71"/>
      <c r="CU150" s="71"/>
      <c r="CV150" s="71"/>
      <c r="CW150" s="71"/>
      <c r="CX150" s="71"/>
      <c r="CY150" s="71"/>
      <c r="CZ150" s="71"/>
      <c r="DA150" s="71"/>
      <c r="DB150" s="71"/>
      <c r="DC150" s="71"/>
      <c r="DD150" s="71"/>
      <c r="DE150" s="71"/>
      <c r="DF150" s="71"/>
      <c r="DG150" s="71"/>
      <c r="DH150" s="71"/>
      <c r="DI150" s="71"/>
      <c r="DJ150" s="71"/>
      <c r="DK150" s="71"/>
      <c r="DL150" s="71"/>
      <c r="DM150" s="71"/>
      <c r="DN150" s="71"/>
      <c r="DO150" s="71"/>
      <c r="DP150" s="71"/>
      <c r="DQ150" s="71"/>
      <c r="DR150" s="71"/>
      <c r="DS150" s="71"/>
      <c r="DT150" s="71"/>
      <c r="DU150" s="71"/>
      <c r="DV150" s="71"/>
      <c r="DW150" s="71"/>
      <c r="DX150" s="71"/>
      <c r="DY150" s="71"/>
      <c r="DZ150" s="71"/>
      <c r="EA150" s="71"/>
      <c r="EB150" s="71"/>
      <c r="EC150" s="71"/>
      <c r="ED150" s="71"/>
      <c r="EE150" s="71"/>
      <c r="EF150" s="71"/>
      <c r="EG150" s="71"/>
      <c r="EH150" s="71"/>
      <c r="EI150" s="71"/>
      <c r="EJ150" s="71"/>
      <c r="EK150" s="71"/>
      <c r="EL150" s="71"/>
      <c r="EM150" s="71"/>
      <c r="EN150" s="71"/>
      <c r="EO150" s="71"/>
      <c r="EP150" s="71"/>
      <c r="EQ150" s="71"/>
      <c r="ER150" s="71"/>
      <c r="ES150" s="71"/>
      <c r="ET150" s="71"/>
      <c r="EU150" s="71"/>
      <c r="EV150" s="71"/>
      <c r="EW150" s="71"/>
      <c r="EX150" s="71"/>
      <c r="EY150" s="71"/>
      <c r="EZ150" s="71"/>
      <c r="FA150" s="71"/>
      <c r="FB150" s="71"/>
      <c r="FC150" s="71"/>
      <c r="FD150" s="71"/>
      <c r="FE150" s="71"/>
      <c r="FF150" s="71"/>
      <c r="FG150" s="71"/>
      <c r="FH150" s="71"/>
      <c r="FI150" s="71"/>
      <c r="FJ150" s="71"/>
      <c r="FK150" s="71"/>
      <c r="FL150" s="71"/>
      <c r="FM150" s="71"/>
      <c r="FN150" s="71"/>
      <c r="FO150" s="71"/>
      <c r="FP150" s="71"/>
      <c r="FQ150" s="71"/>
      <c r="FR150" s="71"/>
      <c r="FS150" s="71"/>
      <c r="FT150" s="71"/>
      <c r="FU150" s="71"/>
      <c r="FV150" s="71"/>
      <c r="FW150" s="71"/>
      <c r="FX150" s="71"/>
      <c r="FY150" s="71"/>
      <c r="FZ150" s="71"/>
      <c r="GA150" s="71"/>
      <c r="GB150" s="71"/>
      <c r="GC150" s="71"/>
      <c r="GD150" s="71"/>
      <c r="GE150" s="71"/>
      <c r="GF150" s="71"/>
      <c r="GG150" s="71"/>
      <c r="GH150" s="71"/>
      <c r="GI150" s="71"/>
      <c r="GJ150" s="71"/>
      <c r="GK150" s="71"/>
      <c r="GL150" s="71"/>
      <c r="GM150" s="71"/>
      <c r="GN150" s="71"/>
      <c r="GO150" s="71"/>
      <c r="GP150" s="71"/>
      <c r="GQ150" s="71"/>
      <c r="GR150" s="71"/>
      <c r="GS150" s="71"/>
      <c r="GT150" s="71"/>
      <c r="GU150" s="71"/>
      <c r="GV150" s="71"/>
      <c r="GW150" s="71"/>
      <c r="GX150" s="71"/>
      <c r="GY150" s="71"/>
      <c r="GZ150" s="71"/>
      <c r="HA150" s="71"/>
      <c r="HB150" s="71"/>
      <c r="HC150" s="71"/>
      <c r="HD150" s="71"/>
      <c r="HE150" s="71"/>
      <c r="HF150" s="71"/>
      <c r="HG150" s="71"/>
      <c r="HH150" s="71"/>
      <c r="HI150" s="71"/>
      <c r="HJ150" s="71"/>
      <c r="HK150" s="71"/>
      <c r="HL150" s="71"/>
      <c r="HM150" s="71"/>
      <c r="HN150" s="71"/>
      <c r="HO150" s="71"/>
      <c r="HP150" s="71"/>
      <c r="HQ150" s="71"/>
      <c r="HR150" s="71"/>
      <c r="HS150" s="71"/>
      <c r="HT150" s="71"/>
      <c r="HU150" s="71"/>
      <c r="HV150" s="71"/>
      <c r="HW150" s="71"/>
      <c r="HX150" s="71"/>
      <c r="HY150" s="71"/>
      <c r="HZ150" s="71"/>
      <c r="IA150" s="71"/>
      <c r="IB150" s="71"/>
      <c r="IC150" s="71"/>
      <c r="ID150" s="71"/>
      <c r="IE150" s="71"/>
      <c r="IF150" s="71"/>
      <c r="IG150" s="71"/>
      <c r="IH150" s="71"/>
      <c r="II150" s="71"/>
      <c r="IJ150" s="71"/>
      <c r="IK150" s="71"/>
      <c r="IL150" s="71"/>
      <c r="IM150" s="71"/>
      <c r="IN150" s="71"/>
      <c r="IO150" s="71"/>
      <c r="IP150" s="71"/>
      <c r="IQ150" s="71"/>
      <c r="IR150" s="71"/>
      <c r="IS150" s="71"/>
      <c r="IT150" s="71"/>
      <c r="IU150" s="71"/>
      <c r="IV150" s="71"/>
    </row>
    <row r="151" spans="1:256" ht="60" x14ac:dyDescent="0.25">
      <c r="B151" s="83" t="s">
        <v>131</v>
      </c>
      <c r="C151" s="14" t="s">
        <v>148</v>
      </c>
      <c r="D151" s="43" t="s">
        <v>149</v>
      </c>
      <c r="E151" s="43" t="s">
        <v>17</v>
      </c>
      <c r="F151" s="22" t="s">
        <v>135</v>
      </c>
      <c r="G151" s="64" t="s">
        <v>28</v>
      </c>
      <c r="H151" s="98">
        <f>SUM('[1]9'!G800)</f>
        <v>34.799999999999997</v>
      </c>
    </row>
    <row r="152" spans="1:256" ht="60" x14ac:dyDescent="0.25">
      <c r="B152" s="83" t="s">
        <v>179</v>
      </c>
      <c r="C152" s="14" t="s">
        <v>148</v>
      </c>
      <c r="D152" s="43" t="s">
        <v>149</v>
      </c>
      <c r="E152" s="43" t="s">
        <v>180</v>
      </c>
      <c r="F152" s="22" t="s">
        <v>181</v>
      </c>
      <c r="G152" s="64" t="s">
        <v>28</v>
      </c>
      <c r="H152" s="98">
        <f>SUM('[1]9'!G766)</f>
        <v>276</v>
      </c>
    </row>
    <row r="153" spans="1:256" ht="75" x14ac:dyDescent="0.25">
      <c r="B153" s="51" t="s">
        <v>182</v>
      </c>
      <c r="C153" s="65" t="s">
        <v>148</v>
      </c>
      <c r="D153" s="64" t="s">
        <v>149</v>
      </c>
      <c r="E153" s="64" t="s">
        <v>134</v>
      </c>
      <c r="F153" s="70" t="s">
        <v>55</v>
      </c>
      <c r="G153" s="64" t="s">
        <v>28</v>
      </c>
      <c r="H153" s="98">
        <f>SUM('[1]9'!G671)</f>
        <v>8.4</v>
      </c>
    </row>
    <row r="154" spans="1:256" ht="60" x14ac:dyDescent="0.25">
      <c r="B154" s="69" t="s">
        <v>56</v>
      </c>
      <c r="C154" s="65" t="s">
        <v>148</v>
      </c>
      <c r="D154" s="40" t="s">
        <v>149</v>
      </c>
      <c r="E154" s="40" t="s">
        <v>134</v>
      </c>
      <c r="F154" s="70" t="s">
        <v>57</v>
      </c>
      <c r="G154" s="40" t="s">
        <v>28</v>
      </c>
      <c r="H154" s="98">
        <f>SUM('[1]9'!G675)</f>
        <v>14.4</v>
      </c>
    </row>
    <row r="155" spans="1:256" ht="45" x14ac:dyDescent="0.25">
      <c r="B155" s="51" t="s">
        <v>183</v>
      </c>
      <c r="C155" s="65" t="s">
        <v>148</v>
      </c>
      <c r="D155" s="40" t="s">
        <v>149</v>
      </c>
      <c r="E155" s="40" t="s">
        <v>161</v>
      </c>
      <c r="F155" s="70" t="s">
        <v>184</v>
      </c>
      <c r="G155" s="40"/>
      <c r="H155" s="100">
        <f>H156</f>
        <v>266.7</v>
      </c>
    </row>
    <row r="156" spans="1:256" ht="75" x14ac:dyDescent="0.25">
      <c r="B156" s="51" t="s">
        <v>185</v>
      </c>
      <c r="C156" s="65" t="s">
        <v>148</v>
      </c>
      <c r="D156" s="72" t="s">
        <v>149</v>
      </c>
      <c r="E156" s="72" t="s">
        <v>161</v>
      </c>
      <c r="F156" s="70" t="s">
        <v>186</v>
      </c>
      <c r="G156" s="72" t="s">
        <v>28</v>
      </c>
      <c r="H156" s="101">
        <f>SUM('[1]9'!G872)</f>
        <v>266.7</v>
      </c>
    </row>
    <row r="157" spans="1:256" ht="60" x14ac:dyDescent="0.25">
      <c r="B157" s="51" t="s">
        <v>188</v>
      </c>
      <c r="C157" s="65" t="s">
        <v>187</v>
      </c>
      <c r="D157" s="40" t="s">
        <v>149</v>
      </c>
      <c r="E157" s="40" t="s">
        <v>134</v>
      </c>
      <c r="F157" s="70" t="s">
        <v>189</v>
      </c>
      <c r="G157" s="40"/>
      <c r="H157" s="100">
        <f>SUM(H158:H163)</f>
        <v>3491</v>
      </c>
    </row>
    <row r="158" spans="1:256" ht="60" x14ac:dyDescent="0.25">
      <c r="B158" s="51" t="s">
        <v>188</v>
      </c>
      <c r="C158" s="65" t="s">
        <v>187</v>
      </c>
      <c r="D158" s="40" t="s">
        <v>149</v>
      </c>
      <c r="E158" s="40" t="s">
        <v>134</v>
      </c>
      <c r="F158" s="70" t="s">
        <v>190</v>
      </c>
      <c r="G158" s="40" t="s">
        <v>27</v>
      </c>
      <c r="H158" s="100">
        <f>SUM('[1]9'!G691)</f>
        <v>2650.9</v>
      </c>
    </row>
    <row r="159" spans="1:256" ht="60" x14ac:dyDescent="0.25">
      <c r="B159" s="51" t="s">
        <v>188</v>
      </c>
      <c r="C159" s="65" t="s">
        <v>187</v>
      </c>
      <c r="D159" s="40" t="s">
        <v>149</v>
      </c>
      <c r="E159" s="40" t="s">
        <v>134</v>
      </c>
      <c r="F159" s="70" t="s">
        <v>190</v>
      </c>
      <c r="G159" s="40" t="s">
        <v>28</v>
      </c>
      <c r="H159" s="100">
        <f>SUM('[1]9'!G695)</f>
        <v>344.09999999999997</v>
      </c>
    </row>
    <row r="160" spans="1:256" ht="60" x14ac:dyDescent="0.25">
      <c r="B160" s="51" t="s">
        <v>188</v>
      </c>
      <c r="C160" s="65" t="s">
        <v>187</v>
      </c>
      <c r="D160" s="40" t="s">
        <v>149</v>
      </c>
      <c r="E160" s="40" t="s">
        <v>134</v>
      </c>
      <c r="F160" s="70" t="s">
        <v>190</v>
      </c>
      <c r="G160" s="40" t="s">
        <v>43</v>
      </c>
      <c r="H160" s="100">
        <f>SUM('[1]9'!G699)</f>
        <v>1</v>
      </c>
    </row>
    <row r="161" spans="2:8" ht="60" x14ac:dyDescent="0.25">
      <c r="B161" s="51" t="s">
        <v>188</v>
      </c>
      <c r="C161" s="65" t="s">
        <v>187</v>
      </c>
      <c r="D161" s="40" t="s">
        <v>149</v>
      </c>
      <c r="E161" s="40" t="s">
        <v>134</v>
      </c>
      <c r="F161" s="70" t="s">
        <v>190</v>
      </c>
      <c r="G161" s="40" t="s">
        <v>29</v>
      </c>
      <c r="H161" s="100">
        <f>SUM('[1]9'!G702)</f>
        <v>28.1</v>
      </c>
    </row>
    <row r="162" spans="2:8" ht="60" x14ac:dyDescent="0.25">
      <c r="B162" s="51" t="s">
        <v>188</v>
      </c>
      <c r="C162" s="65" t="s">
        <v>187</v>
      </c>
      <c r="D162" s="40" t="s">
        <v>149</v>
      </c>
      <c r="E162" s="40" t="s">
        <v>17</v>
      </c>
      <c r="F162" s="70" t="s">
        <v>190</v>
      </c>
      <c r="G162" s="40" t="s">
        <v>28</v>
      </c>
      <c r="H162" s="100">
        <f>SUM('[1]9'!G808)</f>
        <v>4.8</v>
      </c>
    </row>
    <row r="163" spans="2:8" ht="60" x14ac:dyDescent="0.25">
      <c r="B163" s="51" t="s">
        <v>188</v>
      </c>
      <c r="C163" s="65" t="s">
        <v>187</v>
      </c>
      <c r="D163" s="40" t="s">
        <v>149</v>
      </c>
      <c r="E163" s="40" t="s">
        <v>134</v>
      </c>
      <c r="F163" s="70" t="s">
        <v>191</v>
      </c>
      <c r="G163" s="40" t="s">
        <v>28</v>
      </c>
      <c r="H163" s="100">
        <f>SUM('[1]9'!G706)</f>
        <v>462.09999999999997</v>
      </c>
    </row>
    <row r="164" spans="2:8" ht="31.5" customHeight="1" x14ac:dyDescent="0.25">
      <c r="B164" s="73" t="s">
        <v>192</v>
      </c>
      <c r="C164" s="42"/>
      <c r="D164" s="74" t="s">
        <v>149</v>
      </c>
      <c r="E164" s="74"/>
      <c r="F164" s="75"/>
      <c r="G164" s="74"/>
      <c r="H164" s="93">
        <f>SUM(H124+H130+H132+H134+H135+H141+H148+H149+H150+H152+H153+H154+H155+H157+H145+H151+H133+H147+H131+H129)</f>
        <v>134573.79999999999</v>
      </c>
    </row>
    <row r="165" spans="2:8" ht="60" x14ac:dyDescent="0.25">
      <c r="B165" s="51" t="s">
        <v>58</v>
      </c>
      <c r="C165" s="65" t="s">
        <v>193</v>
      </c>
      <c r="D165" s="74" t="s">
        <v>194</v>
      </c>
      <c r="E165" s="74" t="s">
        <v>195</v>
      </c>
      <c r="F165" s="70" t="s">
        <v>59</v>
      </c>
      <c r="G165" s="74"/>
      <c r="H165" s="93">
        <f>SUM(H166)</f>
        <v>50</v>
      </c>
    </row>
    <row r="166" spans="2:8" ht="75" x14ac:dyDescent="0.25">
      <c r="B166" s="51" t="s">
        <v>136</v>
      </c>
      <c r="C166" s="65" t="s">
        <v>193</v>
      </c>
      <c r="D166" s="74" t="s">
        <v>194</v>
      </c>
      <c r="E166" s="74" t="s">
        <v>195</v>
      </c>
      <c r="F166" s="70" t="s">
        <v>59</v>
      </c>
      <c r="G166" s="74" t="s">
        <v>27</v>
      </c>
      <c r="H166" s="93">
        <f>SUM('[1]9'!G926)</f>
        <v>50</v>
      </c>
    </row>
    <row r="167" spans="2:8" ht="31.5" x14ac:dyDescent="0.25">
      <c r="B167" s="73" t="s">
        <v>196</v>
      </c>
      <c r="C167" s="65"/>
      <c r="D167" s="74" t="s">
        <v>194</v>
      </c>
      <c r="E167" s="74"/>
      <c r="F167" s="75"/>
      <c r="G167" s="74"/>
      <c r="H167" s="93">
        <f>SUM(H165)</f>
        <v>50</v>
      </c>
    </row>
    <row r="168" spans="2:8" ht="60" x14ac:dyDescent="0.25">
      <c r="B168" s="51" t="s">
        <v>58</v>
      </c>
      <c r="C168" s="65" t="s">
        <v>197</v>
      </c>
      <c r="D168" s="40" t="s">
        <v>198</v>
      </c>
      <c r="E168" s="40" t="s">
        <v>137</v>
      </c>
      <c r="F168" s="70" t="s">
        <v>199</v>
      </c>
      <c r="G168" s="40" t="s">
        <v>27</v>
      </c>
      <c r="H168" s="93">
        <f>SUM('[1]9'!G942)</f>
        <v>2218.9</v>
      </c>
    </row>
    <row r="169" spans="2:8" ht="75" x14ac:dyDescent="0.25">
      <c r="B169" s="51" t="s">
        <v>136</v>
      </c>
      <c r="C169" s="65" t="s">
        <v>197</v>
      </c>
      <c r="D169" s="40" t="s">
        <v>198</v>
      </c>
      <c r="E169" s="40" t="s">
        <v>137</v>
      </c>
      <c r="F169" s="70" t="s">
        <v>59</v>
      </c>
      <c r="G169" s="40" t="s">
        <v>27</v>
      </c>
      <c r="H169" s="93">
        <f>SUM('[1]9'!G947)</f>
        <v>525.79999999999995</v>
      </c>
    </row>
    <row r="170" spans="2:8" ht="47.25" x14ac:dyDescent="0.25">
      <c r="B170" s="76" t="s">
        <v>200</v>
      </c>
      <c r="C170" s="65"/>
      <c r="D170" s="74" t="s">
        <v>198</v>
      </c>
      <c r="E170" s="74"/>
      <c r="F170" s="75"/>
      <c r="G170" s="74"/>
      <c r="H170" s="93">
        <f>SUM(H168+H169)</f>
        <v>2744.7</v>
      </c>
    </row>
    <row r="171" spans="2:8" ht="15" x14ac:dyDescent="0.25">
      <c r="B171" s="51" t="s">
        <v>201</v>
      </c>
      <c r="C171" s="42"/>
      <c r="D171" s="40"/>
      <c r="E171" s="40"/>
      <c r="F171" s="70"/>
      <c r="G171" s="40"/>
      <c r="H171" s="84">
        <f>SUM(H170+H164+H123+H113+H48+H167)</f>
        <v>613607.99999999988</v>
      </c>
    </row>
    <row r="172" spans="2:8" x14ac:dyDescent="0.2">
      <c r="B172" s="77"/>
      <c r="C172" s="77"/>
      <c r="D172" s="77"/>
      <c r="E172" s="77"/>
      <c r="F172" s="77"/>
      <c r="G172" s="77"/>
    </row>
    <row r="173" spans="2:8" x14ac:dyDescent="0.2">
      <c r="B173" s="77" t="s">
        <v>202</v>
      </c>
      <c r="C173" s="77"/>
      <c r="D173" s="77"/>
      <c r="E173" s="77"/>
      <c r="F173" s="77"/>
      <c r="G173" s="77"/>
    </row>
    <row r="174" spans="2:8" x14ac:dyDescent="0.2">
      <c r="B174" s="77" t="s">
        <v>203</v>
      </c>
      <c r="C174" s="77"/>
      <c r="D174" s="77"/>
      <c r="E174" s="77"/>
      <c r="F174" s="77"/>
      <c r="G174" s="77"/>
    </row>
    <row r="175" spans="2:8" x14ac:dyDescent="0.2">
      <c r="B175" s="77" t="s">
        <v>204</v>
      </c>
      <c r="C175" s="77"/>
      <c r="D175" s="77"/>
      <c r="E175" s="77"/>
      <c r="F175" s="77"/>
      <c r="G175" s="77"/>
    </row>
    <row r="176" spans="2:8" x14ac:dyDescent="0.2">
      <c r="B176" s="77" t="s">
        <v>205</v>
      </c>
      <c r="C176" s="77"/>
      <c r="D176" s="77"/>
      <c r="E176" s="77"/>
      <c r="F176" s="77"/>
      <c r="G176" s="77"/>
    </row>
    <row r="177" spans="2:7" x14ac:dyDescent="0.2">
      <c r="B177" s="77" t="s">
        <v>206</v>
      </c>
      <c r="C177" s="77"/>
      <c r="D177" s="77"/>
      <c r="E177" s="77"/>
      <c r="F177" s="77"/>
      <c r="G177" s="77"/>
    </row>
    <row r="178" spans="2:7" x14ac:dyDescent="0.2">
      <c r="B178" s="77" t="s">
        <v>236</v>
      </c>
      <c r="C178" s="77"/>
      <c r="D178" s="77"/>
      <c r="E178" s="77"/>
      <c r="F178" s="77"/>
      <c r="G178" s="77"/>
    </row>
    <row r="179" spans="2:7" x14ac:dyDescent="0.2">
      <c r="B179" s="77" t="s">
        <v>207</v>
      </c>
      <c r="C179" s="77"/>
      <c r="D179" s="77"/>
      <c r="E179" s="77"/>
      <c r="F179" s="77"/>
      <c r="G179" s="77"/>
    </row>
    <row r="180" spans="2:7" x14ac:dyDescent="0.2">
      <c r="B180" s="77" t="s">
        <v>208</v>
      </c>
      <c r="C180" s="77"/>
      <c r="D180" s="77"/>
      <c r="E180" s="77"/>
      <c r="F180" s="77"/>
      <c r="G180" s="77"/>
    </row>
    <row r="181" spans="2:7" x14ac:dyDescent="0.2">
      <c r="B181" s="2" t="s">
        <v>222</v>
      </c>
    </row>
  </sheetData>
  <mergeCells count="10">
    <mergeCell ref="E1:H1"/>
    <mergeCell ref="E2:H2"/>
    <mergeCell ref="A5:H5"/>
    <mergeCell ref="C7:C9"/>
    <mergeCell ref="D7:G7"/>
    <mergeCell ref="H7:H9"/>
    <mergeCell ref="D8:D9"/>
    <mergeCell ref="E8:E9"/>
    <mergeCell ref="F8:F9"/>
    <mergeCell ref="G8:G9"/>
  </mergeCells>
  <pageMargins left="1.1811023622047245" right="0.59055118110236227" top="0.59055118110236227" bottom="0.59055118110236227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14</vt:lpstr>
      <vt:lpstr>'14'!Область_печати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2020-08-25T05:00:14Z</dcterms:modified>
</cp:coreProperties>
</file>