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415" windowHeight="6270" activeTab="0"/>
  </bookViews>
  <sheets>
    <sheet name="14" sheetId="1" r:id="rId1"/>
  </sheets>
  <externalReferences>
    <externalReference r:id="rId4"/>
  </externalReferences>
  <definedNames>
    <definedName name="_xlnm.Print_Area" localSheetId="0">'14'!$A$1:$H$154</definedName>
  </definedNames>
  <calcPr fullCalcOnLoad="1"/>
</workbook>
</file>

<file path=xl/sharedStrings.xml><?xml version="1.0" encoding="utf-8"?>
<sst xmlns="http://schemas.openxmlformats.org/spreadsheetml/2006/main" count="770" uniqueCount="213">
  <si>
    <t>№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</si>
  <si>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</si>
  <si>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</si>
  <si>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</si>
  <si>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</si>
  <si>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</si>
  <si>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</si>
  <si>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</si>
  <si>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</si>
  <si>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</si>
  <si>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</si>
  <si>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</si>
  <si>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</si>
  <si>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</si>
  <si>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</si>
  <si>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</si>
  <si>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</si>
  <si>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</si>
  <si>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</si>
  <si>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</si>
  <si>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</si>
  <si>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</si>
  <si>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</si>
  <si>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</si>
  <si>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</si>
  <si>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</si>
  <si>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</si>
  <si>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</si>
  <si>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</si>
  <si>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</si>
  <si>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</si>
  <si>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</si>
  <si>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</si>
  <si>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</si>
  <si>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</si>
  <si>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</si>
  <si>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</si>
  <si>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</si>
  <si>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</si>
  <si>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Учреждения образования</t>
  </si>
  <si>
    <t>Бюджетополучатели</t>
  </si>
  <si>
    <t>МКУК БИЭМ*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</si>
  <si>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</si>
  <si>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</si>
  <si>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</si>
  <si>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</si>
  <si>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"Межпоселенческий ДК"*</t>
  </si>
  <si>
    <t>МБУК "Межпоселенческий ДК"</t>
  </si>
  <si>
    <t>4210144299</t>
  </si>
  <si>
    <t>МК Дошкольные общеобразовательные учреждения</t>
  </si>
  <si>
    <t>4310142900</t>
  </si>
  <si>
    <t>Муниципальные бюджетные общеобразовательные учреждения</t>
  </si>
  <si>
    <t>4320173020</t>
  </si>
  <si>
    <t>МБОУ ДО Балаганский Центр Детского Творчества</t>
  </si>
  <si>
    <t>4330142399</t>
  </si>
  <si>
    <t>500</t>
  </si>
  <si>
    <t>МКУ Управление образования Балаганского района</t>
  </si>
  <si>
    <t>4350100204</t>
  </si>
  <si>
    <t>4350143609</t>
  </si>
  <si>
    <t>4350145299</t>
  </si>
  <si>
    <t>0314</t>
  </si>
  <si>
    <t>400</t>
  </si>
  <si>
    <t>Финансовое управление Балаганского района</t>
  </si>
  <si>
    <t>992</t>
  </si>
  <si>
    <t>1401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</si>
  <si>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</si>
  <si>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</si>
  <si>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</si>
  <si>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</si>
  <si>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</si>
  <si>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</si>
  <si>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</si>
  <si>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</si>
  <si>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</si>
  <si>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</si>
  <si>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4361679525</t>
  </si>
  <si>
    <t>4361579524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</si>
  <si>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</si>
  <si>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</si>
  <si>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</si>
  <si>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</si>
  <si>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</si>
  <si>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</si>
  <si>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 xml:space="preserve">МКУ Методический центр управления образования </t>
  </si>
  <si>
    <t>4360779513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</si>
  <si>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</si>
  <si>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</si>
  <si>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</si>
  <si>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</si>
  <si>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</si>
  <si>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</si>
  <si>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</si>
  <si>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4361979501</t>
  </si>
  <si>
    <t>4360379501</t>
  </si>
  <si>
    <t>4360079500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</si>
  <si>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</si>
  <si>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</si>
  <si>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</si>
  <si>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</si>
  <si>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</si>
  <si>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</si>
  <si>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4360879514</t>
  </si>
  <si>
    <t>4360979515</t>
  </si>
  <si>
    <t>4362079527</t>
  </si>
  <si>
    <t>МП "Управление муниципальным имуществом муниципального образования Балаганский район на 2019 -2024 годы"</t>
  </si>
  <si>
    <t>4361179520</t>
  </si>
  <si>
    <t>4361079516</t>
  </si>
  <si>
    <t>4360679512</t>
  </si>
  <si>
    <t>4361379523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</si>
  <si>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</si>
  <si>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</si>
  <si>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 xml:space="preserve">МП "Развитие физической культуры и  спорта в  Балаганском районе на 2019-2024 годы"  </t>
  </si>
  <si>
    <t>4361779501</t>
  </si>
  <si>
    <t>4361900000</t>
  </si>
  <si>
    <t>Подпрограмма 1 "Развитие дошкольного образования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</si>
  <si>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</si>
  <si>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</si>
  <si>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</si>
  <si>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</si>
  <si>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</si>
  <si>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"Улучшение качества жизни граждан пожилого возраста  в муниципальном образовании Балаганский район на 2019-2024 годы"</t>
  </si>
  <si>
    <t>МП "Защита  окружающей  среды  в муниципальном образовании Балаганский  район на 2019-2024 годы"</t>
  </si>
  <si>
    <t xml:space="preserve">МП "Аппаратно-программный комплекс "Безопасный город "на 2019-2021 годы" </t>
  </si>
  <si>
    <t>тыс. рублей</t>
  </si>
  <si>
    <t>МП "Развитие образования  Балаганского района на 2019-2024 годы" в т.ч.:</t>
  </si>
  <si>
    <t>МКУ Централизованная бухгалтерия</t>
  </si>
  <si>
    <t>4330100000</t>
  </si>
  <si>
    <t>4330143609</t>
  </si>
  <si>
    <t>4310100000</t>
  </si>
  <si>
    <t>431479501</t>
  </si>
  <si>
    <t>42101L5193</t>
  </si>
  <si>
    <t>4240142399</t>
  </si>
  <si>
    <t>42401S2690</t>
  </si>
  <si>
    <t>4230144099</t>
  </si>
  <si>
    <t>4250100204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</si>
  <si>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</si>
  <si>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</si>
  <si>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</si>
  <si>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</si>
  <si>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</si>
  <si>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</si>
  <si>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</si>
  <si>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</si>
  <si>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</si>
  <si>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</si>
  <si>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 xml:space="preserve">Основное мероприятие: "Обеспечение деятельности МКУ Методический центр управления образования" 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</si>
  <si>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</si>
  <si>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</si>
  <si>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Основное мероприятие: "Обеспечение деятельности МКУ Управление образования Балаганского района"</t>
  </si>
  <si>
    <t xml:space="preserve">Реализация мероприятий перечня проектов народных инициатив 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</si>
  <si>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</si>
  <si>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4220200000</t>
  </si>
  <si>
    <t>4220244199</t>
  </si>
  <si>
    <t>0102</t>
  </si>
  <si>
    <t>0104</t>
  </si>
  <si>
    <t>1202</t>
  </si>
  <si>
    <t>0309</t>
  </si>
  <si>
    <t>4360800000</t>
  </si>
  <si>
    <t>4360820290</t>
  </si>
  <si>
    <t>4362000000</t>
  </si>
  <si>
    <t>4362000113</t>
  </si>
  <si>
    <t>996</t>
  </si>
  <si>
    <t>0106</t>
  </si>
  <si>
    <t>4361900224</t>
  </si>
  <si>
    <t>4361972792</t>
  </si>
  <si>
    <t xml:space="preserve">МКУ Управление образования Балаганского района, МКУ Методический центр управления образования </t>
  </si>
  <si>
    <t>4361900204</t>
  </si>
  <si>
    <t>4361920290</t>
  </si>
  <si>
    <t>МКУ ЕДДС</t>
  </si>
  <si>
    <t>4361479503</t>
  </si>
  <si>
    <t>Наименование программы</t>
  </si>
  <si>
    <t>432Р173050</t>
  </si>
  <si>
    <t>43605S2760</t>
  </si>
  <si>
    <t>МКУ Управление архитектуры и градостроительства</t>
  </si>
  <si>
    <t>Сумма</t>
  </si>
  <si>
    <t>4361972972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</si>
  <si>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</si>
  <si>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</si>
  <si>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МП "Улучшение качества жизни граждан пожилого возраста в муниципальном образовании Балаганский район на 2019-2024 годы"</t>
  </si>
  <si>
    <t>МП "Управление муниципальными финансами муниципального образования Балаганский район на 2019 -2024 годы"</t>
  </si>
  <si>
    <t>МП "Развитие культуры и искусства в Балаганском районе на 2019 - 2024 годы" в т.ч.:</t>
  </si>
  <si>
    <t>Подпрограмма 1 "Библиотечное дело в муниципальном образовании Балаганский район на 2019 - 2024 годы"</t>
  </si>
  <si>
    <t>4210100000</t>
  </si>
  <si>
    <t>4300000000</t>
  </si>
  <si>
    <t>4310173010</t>
  </si>
  <si>
    <t>Подпрограмма 4 "Отдых и оздоровление детей в муниципальном образовании Балаганский район на 2019-2024 годы"</t>
  </si>
  <si>
    <t>МК Дошкольные образовательные учреждения</t>
  </si>
  <si>
    <t>Итого по Финансовому управлению Балаганского района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</si>
  <si>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</si>
  <si>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МП "Противодействие коррупции в муниципальном образовании Балаганский район на 2019-2021 годы"</t>
  </si>
  <si>
    <t>Итого по администрации района</t>
  </si>
  <si>
    <t>Итого по Контрольно-счетной палате муниципального образования Балаганский район</t>
  </si>
  <si>
    <t>КСП</t>
  </si>
  <si>
    <t>УМИ - Управление муниципальным имуществом и земельными отношениями муниципального образования Балаганский район</t>
  </si>
  <si>
    <t>УМИ</t>
  </si>
  <si>
    <t>КСП - Контрольно-счетная палата муниципального образования Балаганский район</t>
  </si>
  <si>
    <t>МКУ ДО БДМШ - муниципальное казённое учреждение дополнительного образования Балаганская детская музыкальная школа.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</si>
  <si>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</si>
  <si>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ДК"- муниципальное бюджетное учреждение культуры "Межпоселенческий Дом культуры";</t>
  </si>
  <si>
    <t>МК - муниципальные казенные;</t>
  </si>
  <si>
    <t>МП - муниципальная программа;</t>
  </si>
  <si>
    <t>МБУК "Межпоселенческий ДК", МБУК "МОБ Балаганского района"</t>
  </si>
  <si>
    <t xml:space="preserve">МП "Профилактика  правонарушений  на  территории муниципального образования  Балаганский  район на 2019-2024 годы" </t>
  </si>
  <si>
    <t>МП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</si>
  <si>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2 "Создание условий для финансовой устойчивости бюджетов поселений Балаганского района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</si>
  <si>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</si>
  <si>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</si>
  <si>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Основное мероприятие: "Обеспечение деятельности палаточного спортивно-оздоровительного лагеря "Олимп"</t>
  </si>
  <si>
    <t>43201S2976</t>
  </si>
  <si>
    <t>43201S2370</t>
  </si>
  <si>
    <t>РАСПРЕДЕЛЕНИЕ БЮДЖЕТНЫХ АССИГНОВАНИЙ НА РЕАЛИЗАЦИЮ МУНИЦИПАЛЬНЫХ ПРОГРАММ НА 2020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</si>
  <si>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</si>
  <si>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Приложение   14                                                                       к решению Думы Балаганского района "О бюджете муниципального образования  Балаганский район на 2020 год и на плановый период 2021 и 2022 годов"                                               от 16 .12.2019 года № 9/1-РД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</si>
</sst>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12"/>
      <name val="Courier New"/>
      <family val="3"/>
    </font>
    <font>
      <sz val="11"/>
      <color indexed="8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0" fillId="32" borderId="12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51" fillId="32" borderId="10" xfId="0" applyNumberFormat="1" applyFont="1" applyFill="1" applyBorder="1" applyAlignment="1">
      <alignment horizontal="center"/>
    </xf>
    <xf numFmtId="49" fontId="50" fillId="32" borderId="15" xfId="0" applyNumberFormat="1" applyFont="1" applyFill="1" applyBorder="1" applyAlignment="1">
      <alignment horizontal="center"/>
    </xf>
    <xf numFmtId="49" fontId="50" fillId="32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49" fontId="52" fillId="32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49" fontId="50" fillId="32" borderId="11" xfId="0" applyNumberFormat="1" applyFont="1" applyFill="1" applyBorder="1" applyAlignment="1">
      <alignment horizontal="center"/>
    </xf>
    <xf numFmtId="49" fontId="50" fillId="32" borderId="17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/>
    </xf>
    <xf numFmtId="0" fontId="3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49" fontId="50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3" fillId="32" borderId="18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2" fontId="50" fillId="32" borderId="10" xfId="0" applyNumberFormat="1" applyFont="1" applyFill="1" applyBorder="1" applyAlignment="1">
      <alignment horizontal="right"/>
    </xf>
    <xf numFmtId="0" fontId="50" fillId="32" borderId="10" xfId="0" applyFont="1" applyFill="1" applyBorder="1" applyAlignment="1">
      <alignment horizontal="right"/>
    </xf>
    <xf numFmtId="172" fontId="52" fillId="32" borderId="10" xfId="0" applyNumberFormat="1" applyFont="1" applyFill="1" applyBorder="1" applyAlignment="1">
      <alignment horizontal="right"/>
    </xf>
    <xf numFmtId="2" fontId="50" fillId="32" borderId="10" xfId="0" applyNumberFormat="1" applyFont="1" applyFill="1" applyBorder="1" applyAlignment="1">
      <alignment horizontal="right" wrapText="1"/>
    </xf>
    <xf numFmtId="172" fontId="50" fillId="32" borderId="11" xfId="0" applyNumberFormat="1" applyFont="1" applyFill="1" applyBorder="1" applyAlignment="1">
      <alignment horizontal="right"/>
    </xf>
    <xf numFmtId="0" fontId="50" fillId="32" borderId="11" xfId="0" applyFont="1" applyFill="1" applyBorder="1" applyAlignment="1">
      <alignment horizontal="right"/>
    </xf>
    <xf numFmtId="172" fontId="3" fillId="32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right"/>
    </xf>
    <xf numFmtId="49" fontId="50" fillId="32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50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72" fontId="50" fillId="0" borderId="18" xfId="0" applyNumberFormat="1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right"/>
    </xf>
    <xf numFmtId="172" fontId="50" fillId="0" borderId="18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9" fontId="52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9" fontId="50" fillId="0" borderId="17" xfId="0" applyNumberFormat="1" applyFont="1" applyFill="1" applyBorder="1" applyAlignment="1">
      <alignment horizontal="center"/>
    </xf>
    <xf numFmtId="49" fontId="50" fillId="0" borderId="16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7" fillId="32" borderId="2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49" fontId="50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72" fontId="50" fillId="32" borderId="10" xfId="0" applyNumberFormat="1" applyFont="1" applyFill="1" applyBorder="1" applyAlignment="1">
      <alignment horizontal="right" wrapText="1"/>
    </xf>
    <xf numFmtId="172" fontId="50" fillId="32" borderId="18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wrapText="1"/>
    </xf>
    <xf numFmtId="172" fontId="5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6\&#1086;&#1073;&#1097;&#1080;&#1081;%20&#1076;&#1086;&#1089;&#1090;&#1091;&#1087;\Users\&#1053;&#1072;&#1090;&#1072;&#1083;&#1100;&#1103;.&#1045;\Desktop\&#1064;&#1072;&#1073;&#1083;&#1086;&#1085;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6">
          <cell r="G16">
            <v>4256.5</v>
          </cell>
        </row>
        <row r="20">
          <cell r="G20">
            <v>70</v>
          </cell>
        </row>
        <row r="24">
          <cell r="G24">
            <v>10</v>
          </cell>
        </row>
        <row r="30">
          <cell r="G30">
            <v>181.1</v>
          </cell>
        </row>
        <row r="36">
          <cell r="G36">
            <v>27212.7</v>
          </cell>
        </row>
        <row r="39">
          <cell r="G39">
            <v>2500</v>
          </cell>
        </row>
        <row r="44">
          <cell r="G44">
            <v>1.5</v>
          </cell>
        </row>
        <row r="49">
          <cell r="G49">
            <v>1.5</v>
          </cell>
        </row>
        <row r="54">
          <cell r="G54">
            <v>1.5</v>
          </cell>
        </row>
        <row r="58">
          <cell r="G58">
            <v>1.5</v>
          </cell>
        </row>
        <row r="66">
          <cell r="G66">
            <v>11032.6</v>
          </cell>
        </row>
        <row r="70">
          <cell r="G70">
            <v>34.5</v>
          </cell>
        </row>
        <row r="74">
          <cell r="G74">
            <v>1.8</v>
          </cell>
        </row>
        <row r="80">
          <cell r="G80">
            <v>2429.1</v>
          </cell>
        </row>
        <row r="85">
          <cell r="G85">
            <v>1026.1000000000001</v>
          </cell>
        </row>
        <row r="90">
          <cell r="G90">
            <v>613.8000000000001</v>
          </cell>
        </row>
        <row r="94">
          <cell r="G94">
            <v>8.3</v>
          </cell>
        </row>
        <row r="99">
          <cell r="G99">
            <v>237.7</v>
          </cell>
        </row>
        <row r="105">
          <cell r="G105">
            <v>10585</v>
          </cell>
        </row>
        <row r="111">
          <cell r="G111">
            <v>2100</v>
          </cell>
        </row>
        <row r="117">
          <cell r="G117">
            <v>1980.8999999999999</v>
          </cell>
        </row>
        <row r="122">
          <cell r="G122">
            <v>120.2</v>
          </cell>
        </row>
        <row r="128">
          <cell r="G128">
            <v>53.4</v>
          </cell>
        </row>
        <row r="133">
          <cell r="G133">
            <v>37</v>
          </cell>
        </row>
        <row r="136">
          <cell r="G136">
            <v>188</v>
          </cell>
        </row>
        <row r="140">
          <cell r="G140">
            <v>32</v>
          </cell>
        </row>
        <row r="144">
          <cell r="G144">
            <v>18</v>
          </cell>
        </row>
        <row r="150">
          <cell r="G150">
            <v>206.2</v>
          </cell>
        </row>
        <row r="160">
          <cell r="G160">
            <v>11.9</v>
          </cell>
        </row>
        <row r="163">
          <cell r="G163">
            <v>9965.1</v>
          </cell>
        </row>
        <row r="167">
          <cell r="G167">
            <v>202.6</v>
          </cell>
        </row>
        <row r="173">
          <cell r="G173">
            <v>52968.1</v>
          </cell>
        </row>
        <row r="177">
          <cell r="G177">
            <v>425</v>
          </cell>
        </row>
        <row r="184">
          <cell r="G184">
            <v>10797.2</v>
          </cell>
        </row>
        <row r="188">
          <cell r="G188">
            <v>154106.8</v>
          </cell>
        </row>
        <row r="192">
          <cell r="G192">
            <v>2177.7</v>
          </cell>
        </row>
        <row r="196">
          <cell r="G196">
            <v>114.6</v>
          </cell>
        </row>
        <row r="200">
          <cell r="G200">
            <v>2352.1</v>
          </cell>
        </row>
        <row r="204">
          <cell r="G204">
            <v>123.8</v>
          </cell>
        </row>
        <row r="210">
          <cell r="G210">
            <v>10701.2</v>
          </cell>
        </row>
        <row r="214">
          <cell r="G214">
            <v>145</v>
          </cell>
        </row>
        <row r="220">
          <cell r="G220">
            <v>946.5</v>
          </cell>
        </row>
        <row r="227">
          <cell r="G227">
            <v>10</v>
          </cell>
        </row>
        <row r="232">
          <cell r="G232">
            <v>8</v>
          </cell>
        </row>
        <row r="236">
          <cell r="G236">
            <v>1</v>
          </cell>
        </row>
        <row r="241">
          <cell r="G241">
            <v>1.5</v>
          </cell>
        </row>
        <row r="245">
          <cell r="G245">
            <v>1.5</v>
          </cell>
        </row>
        <row r="252">
          <cell r="G252">
            <v>657</v>
          </cell>
        </row>
        <row r="256">
          <cell r="G256">
            <v>34.6</v>
          </cell>
        </row>
        <row r="260">
          <cell r="G260">
            <v>250</v>
          </cell>
        </row>
        <row r="263">
          <cell r="G263">
            <v>300</v>
          </cell>
        </row>
        <row r="269">
          <cell r="G269">
            <v>2543.9</v>
          </cell>
        </row>
        <row r="274">
          <cell r="G274">
            <v>493.4</v>
          </cell>
        </row>
        <row r="278">
          <cell r="G278">
            <v>8.1</v>
          </cell>
        </row>
        <row r="282">
          <cell r="G282">
            <v>298.8</v>
          </cell>
        </row>
        <row r="286">
          <cell r="G286">
            <v>2504.1000000000004</v>
          </cell>
        </row>
        <row r="291">
          <cell r="G291">
            <v>40</v>
          </cell>
        </row>
        <row r="295">
          <cell r="G295">
            <v>768.2</v>
          </cell>
        </row>
        <row r="298">
          <cell r="G298">
            <v>1095.6</v>
          </cell>
        </row>
        <row r="303">
          <cell r="G303">
            <v>100</v>
          </cell>
        </row>
        <row r="308">
          <cell r="G308">
            <v>198.1</v>
          </cell>
        </row>
        <row r="311">
          <cell r="G311">
            <v>261.7</v>
          </cell>
        </row>
        <row r="315">
          <cell r="G315">
            <v>30</v>
          </cell>
        </row>
        <row r="321">
          <cell r="G321">
            <v>2096.3999999999996</v>
          </cell>
        </row>
        <row r="333">
          <cell r="G333">
            <v>10168.2</v>
          </cell>
        </row>
        <row r="355">
          <cell r="G355">
            <v>8148.2</v>
          </cell>
        </row>
        <row r="360">
          <cell r="G360">
            <v>2067.8</v>
          </cell>
        </row>
        <row r="381">
          <cell r="G381">
            <v>122.6</v>
          </cell>
        </row>
        <row r="387">
          <cell r="G387">
            <v>5681.9</v>
          </cell>
        </row>
        <row r="392">
          <cell r="G392">
            <v>4153.9</v>
          </cell>
        </row>
        <row r="397">
          <cell r="G397">
            <v>1420.4</v>
          </cell>
        </row>
        <row r="414">
          <cell r="G414">
            <v>36902.4</v>
          </cell>
        </row>
        <row r="433">
          <cell r="G433">
            <v>2051</v>
          </cell>
        </row>
        <row r="441">
          <cell r="G441">
            <v>17766.4</v>
          </cell>
        </row>
        <row r="446">
          <cell r="G446">
            <v>5623.700000000001</v>
          </cell>
        </row>
        <row r="542">
          <cell r="G542">
            <v>2758.1</v>
          </cell>
        </row>
        <row r="547">
          <cell r="G547">
            <v>1228.7</v>
          </cell>
        </row>
        <row r="553">
          <cell r="G553">
            <v>1000</v>
          </cell>
        </row>
        <row r="557">
          <cell r="G557">
            <v>331</v>
          </cell>
        </row>
        <row r="563">
          <cell r="G563">
            <v>226.8</v>
          </cell>
        </row>
        <row r="567">
          <cell r="G567">
            <v>8.4</v>
          </cell>
        </row>
        <row r="571">
          <cell r="G571">
            <v>14.4</v>
          </cell>
        </row>
        <row r="577">
          <cell r="G577">
            <v>334.6</v>
          </cell>
        </row>
        <row r="582">
          <cell r="G582">
            <v>51</v>
          </cell>
        </row>
        <row r="587">
          <cell r="G587">
            <v>2650.9</v>
          </cell>
        </row>
        <row r="591">
          <cell r="G591">
            <v>344.09999999999997</v>
          </cell>
        </row>
        <row r="595">
          <cell r="G595">
            <v>1</v>
          </cell>
        </row>
        <row r="598">
          <cell r="G598">
            <v>16.1</v>
          </cell>
        </row>
        <row r="601">
          <cell r="G601">
            <v>478.9</v>
          </cell>
        </row>
        <row r="610">
          <cell r="G610">
            <v>3615.6</v>
          </cell>
        </row>
        <row r="615">
          <cell r="G615">
            <v>117.80000000000001</v>
          </cell>
        </row>
        <row r="622">
          <cell r="G622">
            <v>1105.1999999999998</v>
          </cell>
        </row>
        <row r="627">
          <cell r="G627">
            <v>271.2</v>
          </cell>
        </row>
        <row r="633">
          <cell r="G633">
            <v>9</v>
          </cell>
        </row>
        <row r="637">
          <cell r="G637">
            <v>8.4</v>
          </cell>
        </row>
        <row r="649">
          <cell r="G649">
            <v>3.9</v>
          </cell>
        </row>
        <row r="655">
          <cell r="G655">
            <v>795.4</v>
          </cell>
        </row>
        <row r="660">
          <cell r="G660">
            <v>276</v>
          </cell>
        </row>
        <row r="672">
          <cell r="G672">
            <v>6</v>
          </cell>
        </row>
        <row r="676">
          <cell r="G676">
            <v>4.8</v>
          </cell>
        </row>
        <row r="680">
          <cell r="G680">
            <v>40</v>
          </cell>
        </row>
        <row r="687">
          <cell r="G687">
            <v>3.6</v>
          </cell>
        </row>
        <row r="691">
          <cell r="G691">
            <v>24</v>
          </cell>
        </row>
        <row r="695">
          <cell r="G695">
            <v>25.8</v>
          </cell>
        </row>
        <row r="699">
          <cell r="G699">
            <v>2</v>
          </cell>
        </row>
        <row r="740">
          <cell r="G740">
            <v>30000</v>
          </cell>
        </row>
        <row r="743">
          <cell r="G743">
            <v>303</v>
          </cell>
        </row>
        <row r="747">
          <cell r="G747">
            <v>289</v>
          </cell>
        </row>
        <row r="755">
          <cell r="G755">
            <v>1020.8</v>
          </cell>
        </row>
        <row r="760">
          <cell r="G760">
            <v>380.6</v>
          </cell>
        </row>
        <row r="801">
          <cell r="G801">
            <v>2218.9</v>
          </cell>
        </row>
        <row r="806">
          <cell r="G806">
            <v>425.8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0.12890625" style="8" customWidth="1"/>
    <col min="2" max="2" width="54.375" style="9" customWidth="1"/>
    <col min="3" max="3" width="25.75390625" style="9" customWidth="1"/>
    <col min="4" max="4" width="7.75390625" style="9" customWidth="1"/>
    <col min="5" max="5" width="8.375" style="9" customWidth="1"/>
    <col min="6" max="6" width="16.00390625" style="9" customWidth="1"/>
    <col min="7" max="7" width="6.375" style="9" customWidth="1"/>
    <col min="8" max="8" width="12.75390625" style="68" customWidth="1"/>
    <col min="9" max="9" width="14.875" style="9" customWidth="1"/>
    <col min="10" max="16384" width="9.125" style="9" customWidth="1"/>
  </cols>
  <sheetData>
    <row r="1" spans="4:8" ht="21" customHeight="1">
      <c r="D1" s="10"/>
      <c r="E1" s="10"/>
      <c r="F1" s="41"/>
      <c r="G1" s="41"/>
      <c r="H1" s="41"/>
    </row>
    <row r="2" spans="4:8" ht="101.25" customHeight="1">
      <c r="D2" s="10"/>
      <c r="E2" s="119" t="s">
        <v>212</v>
      </c>
      <c r="F2" s="119"/>
      <c r="G2" s="119"/>
      <c r="H2" s="119"/>
    </row>
    <row r="3" spans="4:8" ht="15" customHeight="1">
      <c r="D3" s="10"/>
      <c r="E3" s="10"/>
      <c r="F3" s="11"/>
      <c r="G3" s="11"/>
      <c r="H3" s="50"/>
    </row>
    <row r="4" spans="1:8" ht="22.5" customHeight="1">
      <c r="A4" s="120" t="s">
        <v>210</v>
      </c>
      <c r="B4" s="120"/>
      <c r="C4" s="120"/>
      <c r="D4" s="120"/>
      <c r="E4" s="120"/>
      <c r="F4" s="120"/>
      <c r="G4" s="120"/>
      <c r="H4" s="120"/>
    </row>
    <row r="5" ht="15">
      <c r="H5" s="42" t="s">
        <v>123</v>
      </c>
    </row>
    <row r="6" spans="1:8" ht="15" customHeight="1">
      <c r="A6" s="12"/>
      <c r="B6" s="13"/>
      <c r="C6" s="126" t="s">
        <v>40</v>
      </c>
      <c r="D6" s="121" t="s">
        <v>1</v>
      </c>
      <c r="E6" s="122"/>
      <c r="F6" s="122"/>
      <c r="G6" s="123"/>
      <c r="H6" s="126" t="s">
        <v>174</v>
      </c>
    </row>
    <row r="7" spans="1:8" ht="15" customHeight="1">
      <c r="A7" s="14" t="s">
        <v>0</v>
      </c>
      <c r="B7" s="15" t="s">
        <v>170</v>
      </c>
      <c r="C7" s="127"/>
      <c r="D7" s="124" t="s">
        <v>15</v>
      </c>
      <c r="E7" s="129" t="s">
        <v>2</v>
      </c>
      <c r="F7" s="129" t="s">
        <v>3</v>
      </c>
      <c r="G7" s="129" t="s">
        <v>4</v>
      </c>
      <c r="H7" s="130"/>
    </row>
    <row r="8" spans="1:8" ht="27" customHeight="1">
      <c r="A8" s="14"/>
      <c r="B8" s="16"/>
      <c r="C8" s="128"/>
      <c r="D8" s="125"/>
      <c r="E8" s="129"/>
      <c r="F8" s="129"/>
      <c r="G8" s="129"/>
      <c r="H8" s="131"/>
    </row>
    <row r="9" spans="1:8" ht="43.5" customHeight="1">
      <c r="A9" s="17">
        <v>1</v>
      </c>
      <c r="B9" s="18" t="s">
        <v>180</v>
      </c>
      <c r="C9" s="22" t="s">
        <v>65</v>
      </c>
      <c r="D9" s="53" t="s">
        <v>5</v>
      </c>
      <c r="E9" s="19"/>
      <c r="F9" s="19"/>
      <c r="G9" s="19"/>
      <c r="H9" s="61">
        <f>H10+H14+H18+H21+H27</f>
        <v>59458.399999999994</v>
      </c>
    </row>
    <row r="10" spans="1:8" ht="46.5" customHeight="1">
      <c r="A10" s="17"/>
      <c r="B10" s="103" t="s">
        <v>181</v>
      </c>
      <c r="C10" s="57" t="s">
        <v>42</v>
      </c>
      <c r="D10" s="53" t="s">
        <v>5</v>
      </c>
      <c r="E10" s="53"/>
      <c r="F10" s="96" t="s">
        <v>182</v>
      </c>
      <c r="G10" s="19"/>
      <c r="H10" s="61">
        <f>H11+H12+H13</f>
        <v>11070.4</v>
      </c>
    </row>
    <row r="11" spans="1:8" ht="43.5" customHeight="1">
      <c r="A11" s="17">
        <v>2</v>
      </c>
      <c r="B11" s="103" t="s">
        <v>181</v>
      </c>
      <c r="C11" s="57" t="s">
        <v>43</v>
      </c>
      <c r="D11" s="53" t="s">
        <v>5</v>
      </c>
      <c r="E11" s="53" t="s">
        <v>9</v>
      </c>
      <c r="F11" s="20" t="s">
        <v>48</v>
      </c>
      <c r="G11" s="53" t="s">
        <v>12</v>
      </c>
      <c r="H11" s="62">
        <f>SUM('[1]9'!G44)</f>
        <v>1.5</v>
      </c>
    </row>
    <row r="12" spans="1:8" ht="44.25" customHeight="1">
      <c r="A12" s="17">
        <v>3</v>
      </c>
      <c r="B12" s="103" t="s">
        <v>181</v>
      </c>
      <c r="C12" s="57" t="s">
        <v>43</v>
      </c>
      <c r="D12" s="5" t="s">
        <v>5</v>
      </c>
      <c r="E12" s="53" t="s">
        <v>14</v>
      </c>
      <c r="F12" s="20" t="s">
        <v>48</v>
      </c>
      <c r="G12" s="53" t="s">
        <v>12</v>
      </c>
      <c r="H12" s="61">
        <f>SUM('[1]9'!G66)</f>
        <v>11032.6</v>
      </c>
    </row>
    <row r="13" spans="1:8" ht="46.5" customHeight="1">
      <c r="A13" s="40"/>
      <c r="B13" s="103" t="s">
        <v>181</v>
      </c>
      <c r="C13" s="57" t="s">
        <v>43</v>
      </c>
      <c r="D13" s="5" t="s">
        <v>5</v>
      </c>
      <c r="E13" s="53" t="s">
        <v>14</v>
      </c>
      <c r="F13" s="54" t="s">
        <v>130</v>
      </c>
      <c r="G13" s="53" t="s">
        <v>12</v>
      </c>
      <c r="H13" s="61">
        <f>SUM('[1]9'!G70+'[1]9'!G74)</f>
        <v>36.3</v>
      </c>
    </row>
    <row r="14" spans="1:8" ht="43.5" customHeight="1">
      <c r="A14" s="1" t="s">
        <v>66</v>
      </c>
      <c r="B14" s="103" t="s">
        <v>67</v>
      </c>
      <c r="C14" s="22" t="s">
        <v>41</v>
      </c>
      <c r="D14" s="5" t="s">
        <v>5</v>
      </c>
      <c r="E14" s="53"/>
      <c r="F14" s="20" t="s">
        <v>151</v>
      </c>
      <c r="G14" s="53"/>
      <c r="H14" s="61">
        <f>H15+H16+H17</f>
        <v>1648.2</v>
      </c>
    </row>
    <row r="15" spans="1:8" ht="43.5" customHeight="1">
      <c r="A15" s="17"/>
      <c r="B15" s="103" t="s">
        <v>67</v>
      </c>
      <c r="C15" s="22" t="s">
        <v>7</v>
      </c>
      <c r="D15" s="5" t="s">
        <v>5</v>
      </c>
      <c r="E15" s="53" t="s">
        <v>14</v>
      </c>
      <c r="F15" s="20" t="s">
        <v>152</v>
      </c>
      <c r="G15" s="53" t="s">
        <v>16</v>
      </c>
      <c r="H15" s="61">
        <f>SUM('[1]9'!G85)</f>
        <v>1026.1000000000001</v>
      </c>
    </row>
    <row r="16" spans="1:8" ht="43.5" customHeight="1">
      <c r="A16" s="17">
        <v>5</v>
      </c>
      <c r="B16" s="103" t="s">
        <v>67</v>
      </c>
      <c r="C16" s="22" t="s">
        <v>7</v>
      </c>
      <c r="D16" s="5" t="s">
        <v>5</v>
      </c>
      <c r="E16" s="53" t="s">
        <v>14</v>
      </c>
      <c r="F16" s="20" t="s">
        <v>152</v>
      </c>
      <c r="G16" s="53" t="s">
        <v>11</v>
      </c>
      <c r="H16" s="61">
        <f>SUM('[1]9'!G90)</f>
        <v>613.8000000000001</v>
      </c>
    </row>
    <row r="17" spans="1:8" ht="42.75" customHeight="1">
      <c r="A17" s="17">
        <v>6</v>
      </c>
      <c r="B17" s="103" t="s">
        <v>67</v>
      </c>
      <c r="C17" s="22" t="s">
        <v>7</v>
      </c>
      <c r="D17" s="5" t="s">
        <v>5</v>
      </c>
      <c r="E17" s="53" t="s">
        <v>14</v>
      </c>
      <c r="F17" s="20" t="s">
        <v>152</v>
      </c>
      <c r="G17" s="53" t="s">
        <v>18</v>
      </c>
      <c r="H17" s="61">
        <f>SUM('[1]9'!G94)</f>
        <v>8.3</v>
      </c>
    </row>
    <row r="18" spans="1:8" ht="45" customHeight="1">
      <c r="A18" s="17">
        <v>7</v>
      </c>
      <c r="B18" s="103" t="s">
        <v>68</v>
      </c>
      <c r="C18" s="57" t="s">
        <v>46</v>
      </c>
      <c r="D18" s="5" t="s">
        <v>5</v>
      </c>
      <c r="E18" s="53"/>
      <c r="F18" s="21" t="s">
        <v>27</v>
      </c>
      <c r="G18" s="53"/>
      <c r="H18" s="61">
        <f>H19+H20</f>
        <v>10586.5</v>
      </c>
    </row>
    <row r="19" spans="1:8" ht="45" customHeight="1">
      <c r="A19" s="17"/>
      <c r="B19" s="103" t="s">
        <v>68</v>
      </c>
      <c r="C19" s="57" t="s">
        <v>47</v>
      </c>
      <c r="D19" s="5" t="s">
        <v>5</v>
      </c>
      <c r="E19" s="53" t="s">
        <v>9</v>
      </c>
      <c r="F19" s="21" t="s">
        <v>133</v>
      </c>
      <c r="G19" s="53" t="s">
        <v>12</v>
      </c>
      <c r="H19" s="61">
        <f>SUM('[1]9'!G49)</f>
        <v>1.5</v>
      </c>
    </row>
    <row r="20" spans="1:8" ht="42.75" customHeight="1">
      <c r="A20" s="17">
        <v>8</v>
      </c>
      <c r="B20" s="103" t="s">
        <v>68</v>
      </c>
      <c r="C20" s="57" t="s">
        <v>47</v>
      </c>
      <c r="D20" s="5" t="s">
        <v>5</v>
      </c>
      <c r="E20" s="53" t="s">
        <v>14</v>
      </c>
      <c r="F20" s="21" t="s">
        <v>133</v>
      </c>
      <c r="G20" s="53" t="s">
        <v>12</v>
      </c>
      <c r="H20" s="61">
        <f>SUM('[1]9'!G105)</f>
        <v>10585</v>
      </c>
    </row>
    <row r="21" spans="1:8" ht="66" customHeight="1">
      <c r="A21" s="17">
        <v>9</v>
      </c>
      <c r="B21" s="2" t="s">
        <v>69</v>
      </c>
      <c r="C21" s="22" t="s">
        <v>44</v>
      </c>
      <c r="D21" s="5" t="s">
        <v>5</v>
      </c>
      <c r="E21" s="53"/>
      <c r="F21" s="21" t="s">
        <v>29</v>
      </c>
      <c r="G21" s="53"/>
      <c r="H21" s="61">
        <f>H22+H23+H24+H25+H26</f>
        <v>34050.7</v>
      </c>
    </row>
    <row r="22" spans="1:8" ht="57" customHeight="1">
      <c r="A22" s="17"/>
      <c r="B22" s="2" t="s">
        <v>69</v>
      </c>
      <c r="C22" s="22" t="s">
        <v>45</v>
      </c>
      <c r="D22" s="5" t="s">
        <v>5</v>
      </c>
      <c r="E22" s="53" t="s">
        <v>35</v>
      </c>
      <c r="F22" s="20" t="s">
        <v>131</v>
      </c>
      <c r="G22" s="53" t="s">
        <v>16</v>
      </c>
      <c r="H22" s="61">
        <f>SUM('[1]9'!G16)</f>
        <v>4256.5</v>
      </c>
    </row>
    <row r="23" spans="1:8" ht="61.5" customHeight="1">
      <c r="A23" s="17">
        <v>10</v>
      </c>
      <c r="B23" s="2" t="s">
        <v>69</v>
      </c>
      <c r="C23" s="22" t="s">
        <v>45</v>
      </c>
      <c r="D23" s="5" t="s">
        <v>5</v>
      </c>
      <c r="E23" s="53" t="s">
        <v>35</v>
      </c>
      <c r="F23" s="20" t="s">
        <v>131</v>
      </c>
      <c r="G23" s="53" t="s">
        <v>11</v>
      </c>
      <c r="H23" s="61">
        <f>SUM('[1]9'!G20)</f>
        <v>70</v>
      </c>
    </row>
    <row r="24" spans="1:8" ht="62.25" customHeight="1">
      <c r="A24" s="17">
        <v>11</v>
      </c>
      <c r="B24" s="2" t="s">
        <v>69</v>
      </c>
      <c r="C24" s="22" t="s">
        <v>45</v>
      </c>
      <c r="D24" s="5" t="s">
        <v>5</v>
      </c>
      <c r="E24" s="53" t="s">
        <v>35</v>
      </c>
      <c r="F24" s="4" t="s">
        <v>132</v>
      </c>
      <c r="G24" s="53" t="s">
        <v>61</v>
      </c>
      <c r="H24" s="61">
        <f>SUM('[1]9'!G36+'[1]9'!G39)</f>
        <v>29712.7</v>
      </c>
    </row>
    <row r="25" spans="1:8" ht="58.5" customHeight="1">
      <c r="A25" s="17"/>
      <c r="B25" s="2" t="s">
        <v>69</v>
      </c>
      <c r="C25" s="22" t="s">
        <v>45</v>
      </c>
      <c r="D25" s="5" t="s">
        <v>5</v>
      </c>
      <c r="E25" s="53" t="s">
        <v>35</v>
      </c>
      <c r="F25" s="20" t="s">
        <v>131</v>
      </c>
      <c r="G25" s="53" t="s">
        <v>18</v>
      </c>
      <c r="H25" s="61">
        <f>SUM('[1]9'!G24)</f>
        <v>10</v>
      </c>
    </row>
    <row r="26" spans="1:8" ht="58.5" customHeight="1">
      <c r="A26" s="17">
        <v>12</v>
      </c>
      <c r="B26" s="2" t="s">
        <v>69</v>
      </c>
      <c r="C26" s="22" t="s">
        <v>45</v>
      </c>
      <c r="D26" s="5" t="s">
        <v>5</v>
      </c>
      <c r="E26" s="53" t="s">
        <v>9</v>
      </c>
      <c r="F26" s="20" t="s">
        <v>29</v>
      </c>
      <c r="G26" s="53" t="s">
        <v>11</v>
      </c>
      <c r="H26" s="61">
        <f>SUM('[1]9'!G54)</f>
        <v>1.5</v>
      </c>
    </row>
    <row r="27" spans="1:8" ht="59.25" customHeight="1">
      <c r="A27" s="17"/>
      <c r="B27" s="2" t="s">
        <v>70</v>
      </c>
      <c r="C27" s="22" t="s">
        <v>71</v>
      </c>
      <c r="D27" s="5" t="s">
        <v>5</v>
      </c>
      <c r="E27" s="53"/>
      <c r="F27" s="20"/>
      <c r="G27" s="53"/>
      <c r="H27" s="61">
        <f>H28+H29+H30</f>
        <v>2102.6</v>
      </c>
    </row>
    <row r="28" spans="1:8" ht="58.5" customHeight="1">
      <c r="A28" s="17"/>
      <c r="B28" s="2" t="s">
        <v>70</v>
      </c>
      <c r="C28" s="22" t="s">
        <v>71</v>
      </c>
      <c r="D28" s="5" t="s">
        <v>5</v>
      </c>
      <c r="E28" s="53" t="s">
        <v>17</v>
      </c>
      <c r="F28" s="20" t="s">
        <v>134</v>
      </c>
      <c r="G28" s="53" t="s">
        <v>16</v>
      </c>
      <c r="H28" s="61">
        <f>SUM('[1]9'!G117)</f>
        <v>1980.8999999999999</v>
      </c>
    </row>
    <row r="29" spans="1:8" ht="58.5" customHeight="1">
      <c r="A29" s="17">
        <v>13</v>
      </c>
      <c r="B29" s="2" t="s">
        <v>70</v>
      </c>
      <c r="C29" s="22" t="s">
        <v>71</v>
      </c>
      <c r="D29" s="5" t="s">
        <v>5</v>
      </c>
      <c r="E29" s="53" t="s">
        <v>17</v>
      </c>
      <c r="F29" s="20" t="s">
        <v>134</v>
      </c>
      <c r="G29" s="53" t="s">
        <v>11</v>
      </c>
      <c r="H29" s="61">
        <f>SUM('[1]9'!G122)</f>
        <v>120.2</v>
      </c>
    </row>
    <row r="30" spans="1:8" ht="63" customHeight="1">
      <c r="A30" s="17">
        <v>14</v>
      </c>
      <c r="B30" s="2" t="s">
        <v>70</v>
      </c>
      <c r="C30" s="22" t="s">
        <v>71</v>
      </c>
      <c r="D30" s="5" t="s">
        <v>5</v>
      </c>
      <c r="E30" s="53" t="s">
        <v>9</v>
      </c>
      <c r="F30" s="20" t="s">
        <v>134</v>
      </c>
      <c r="G30" s="53" t="s">
        <v>11</v>
      </c>
      <c r="H30" s="62">
        <f>SUM('[1]9'!G58)</f>
        <v>1.5</v>
      </c>
    </row>
    <row r="31" spans="1:8" ht="36" customHeight="1">
      <c r="A31" s="17"/>
      <c r="B31" s="23" t="s">
        <v>34</v>
      </c>
      <c r="C31" s="22" t="s">
        <v>71</v>
      </c>
      <c r="D31" s="5" t="s">
        <v>5</v>
      </c>
      <c r="E31" s="53"/>
      <c r="F31" s="21"/>
      <c r="G31" s="53"/>
      <c r="H31" s="61">
        <f>H32+H35+H36+H37+H33+H34</f>
        <v>5482.5</v>
      </c>
    </row>
    <row r="32" spans="1:8" ht="46.5" customHeight="1">
      <c r="A32" s="17"/>
      <c r="B32" s="24" t="s">
        <v>88</v>
      </c>
      <c r="C32" s="57" t="s">
        <v>43</v>
      </c>
      <c r="D32" s="5" t="s">
        <v>5</v>
      </c>
      <c r="E32" s="53" t="s">
        <v>21</v>
      </c>
      <c r="F32" s="70" t="s">
        <v>72</v>
      </c>
      <c r="G32" s="53" t="s">
        <v>12</v>
      </c>
      <c r="H32" s="61">
        <f>SUM('[1]9'!G128)</f>
        <v>53.4</v>
      </c>
    </row>
    <row r="33" spans="1:8" ht="80.25" customHeight="1">
      <c r="A33" s="44"/>
      <c r="B33" s="88" t="s">
        <v>176</v>
      </c>
      <c r="C33" s="22" t="s">
        <v>7</v>
      </c>
      <c r="D33" s="5" t="s">
        <v>5</v>
      </c>
      <c r="E33" s="53" t="s">
        <v>17</v>
      </c>
      <c r="F33" s="3" t="s">
        <v>74</v>
      </c>
      <c r="G33" s="53" t="s">
        <v>11</v>
      </c>
      <c r="H33" s="61">
        <f>SUM('[1]9'!G133)</f>
        <v>37</v>
      </c>
    </row>
    <row r="34" spans="1:8" ht="81" customHeight="1">
      <c r="A34" s="17"/>
      <c r="B34" s="88" t="s">
        <v>176</v>
      </c>
      <c r="C34" s="57" t="s">
        <v>43</v>
      </c>
      <c r="D34" s="5" t="s">
        <v>5</v>
      </c>
      <c r="E34" s="53" t="s">
        <v>17</v>
      </c>
      <c r="F34" s="3" t="s">
        <v>74</v>
      </c>
      <c r="G34" s="53" t="s">
        <v>12</v>
      </c>
      <c r="H34" s="61">
        <f>SUM('[1]9'!G136)</f>
        <v>188</v>
      </c>
    </row>
    <row r="35" spans="1:8" ht="57" customHeight="1">
      <c r="A35" s="17"/>
      <c r="B35" s="18" t="s">
        <v>178</v>
      </c>
      <c r="C35" s="22" t="s">
        <v>71</v>
      </c>
      <c r="D35" s="5" t="s">
        <v>5</v>
      </c>
      <c r="E35" s="53" t="s">
        <v>17</v>
      </c>
      <c r="F35" s="20" t="s">
        <v>76</v>
      </c>
      <c r="G35" s="53" t="s">
        <v>12</v>
      </c>
      <c r="H35" s="61">
        <f>SUM('[1]9'!G140)</f>
        <v>32</v>
      </c>
    </row>
    <row r="36" spans="1:8" ht="45" customHeight="1">
      <c r="A36" s="17"/>
      <c r="B36" s="93" t="s">
        <v>87</v>
      </c>
      <c r="C36" s="57" t="s">
        <v>47</v>
      </c>
      <c r="D36" s="5" t="s">
        <v>5</v>
      </c>
      <c r="E36" s="53" t="s">
        <v>17</v>
      </c>
      <c r="F36" s="20" t="s">
        <v>75</v>
      </c>
      <c r="G36" s="53" t="s">
        <v>12</v>
      </c>
      <c r="H36" s="61">
        <f>SUM('[1]9'!G144)</f>
        <v>18</v>
      </c>
    </row>
    <row r="37" spans="1:8" ht="43.5" customHeight="1">
      <c r="A37" s="17"/>
      <c r="B37" s="71" t="s">
        <v>115</v>
      </c>
      <c r="C37" s="92"/>
      <c r="D37" s="5" t="s">
        <v>5</v>
      </c>
      <c r="E37" s="53"/>
      <c r="F37" s="20" t="s">
        <v>164</v>
      </c>
      <c r="G37" s="53"/>
      <c r="H37" s="61">
        <f>SUM(H38:H41)</f>
        <v>5154.1</v>
      </c>
    </row>
    <row r="38" spans="1:8" ht="68.25" customHeight="1">
      <c r="A38" s="49"/>
      <c r="B38" s="95" t="s">
        <v>206</v>
      </c>
      <c r="C38" s="51" t="s">
        <v>45</v>
      </c>
      <c r="D38" s="5" t="s">
        <v>5</v>
      </c>
      <c r="E38" s="53" t="s">
        <v>35</v>
      </c>
      <c r="F38" s="20" t="s">
        <v>164</v>
      </c>
      <c r="G38" s="53" t="s">
        <v>16</v>
      </c>
      <c r="H38" s="61">
        <f>SUM('[1]9'!G30)</f>
        <v>181.1</v>
      </c>
    </row>
    <row r="39" spans="1:8" ht="67.5" customHeight="1">
      <c r="A39" s="48" t="s">
        <v>149</v>
      </c>
      <c r="B39" s="95" t="s">
        <v>206</v>
      </c>
      <c r="C39" s="51" t="s">
        <v>41</v>
      </c>
      <c r="D39" s="5" t="s">
        <v>5</v>
      </c>
      <c r="E39" s="53" t="s">
        <v>14</v>
      </c>
      <c r="F39" s="20" t="s">
        <v>164</v>
      </c>
      <c r="G39" s="53" t="s">
        <v>16</v>
      </c>
      <c r="H39" s="61">
        <f>SUM('[1]9'!G99)</f>
        <v>237.7</v>
      </c>
    </row>
    <row r="40" spans="1:8" ht="57.75" customHeight="1">
      <c r="A40" s="49"/>
      <c r="B40" s="95" t="s">
        <v>206</v>
      </c>
      <c r="C40" s="51" t="s">
        <v>201</v>
      </c>
      <c r="D40" s="5" t="s">
        <v>5</v>
      </c>
      <c r="E40" s="53" t="s">
        <v>14</v>
      </c>
      <c r="F40" s="20" t="s">
        <v>164</v>
      </c>
      <c r="G40" s="53" t="s">
        <v>12</v>
      </c>
      <c r="H40" s="61">
        <f>SUM('[1]9'!G80+'[1]9'!G111)</f>
        <v>4529.1</v>
      </c>
    </row>
    <row r="41" spans="1:8" ht="61.5" customHeight="1">
      <c r="A41" s="17"/>
      <c r="B41" s="95" t="s">
        <v>206</v>
      </c>
      <c r="C41" s="51" t="s">
        <v>71</v>
      </c>
      <c r="D41" s="5" t="s">
        <v>5</v>
      </c>
      <c r="E41" s="53" t="s">
        <v>17</v>
      </c>
      <c r="F41" s="20" t="s">
        <v>164</v>
      </c>
      <c r="G41" s="53" t="s">
        <v>16</v>
      </c>
      <c r="H41" s="61">
        <f>SUM('[1]9'!G150)</f>
        <v>206.2</v>
      </c>
    </row>
    <row r="42" spans="1:8" ht="21" customHeight="1">
      <c r="A42" s="17"/>
      <c r="B42" s="94" t="s">
        <v>30</v>
      </c>
      <c r="C42" s="27"/>
      <c r="D42" s="28" t="s">
        <v>5</v>
      </c>
      <c r="E42" s="28"/>
      <c r="F42" s="28"/>
      <c r="G42" s="28"/>
      <c r="H42" s="63">
        <f>H9+H31</f>
        <v>64940.899999999994</v>
      </c>
    </row>
    <row r="43" spans="1:8" ht="36.75" customHeight="1">
      <c r="A43" s="17">
        <v>23</v>
      </c>
      <c r="B43" s="18" t="s">
        <v>124</v>
      </c>
      <c r="C43" s="30"/>
      <c r="D43" s="53" t="s">
        <v>6</v>
      </c>
      <c r="E43" s="53" t="s">
        <v>13</v>
      </c>
      <c r="F43" s="79" t="s">
        <v>183</v>
      </c>
      <c r="G43" s="79"/>
      <c r="H43" s="101">
        <f>H44+H52+H59+H63+H68+H79</f>
        <v>263275</v>
      </c>
    </row>
    <row r="44" spans="1:8" ht="50.25" customHeight="1">
      <c r="A44" s="17"/>
      <c r="B44" s="2" t="s">
        <v>114</v>
      </c>
      <c r="C44" s="87" t="s">
        <v>186</v>
      </c>
      <c r="D44" s="32" t="s">
        <v>6</v>
      </c>
      <c r="E44" s="32" t="s">
        <v>13</v>
      </c>
      <c r="F44" s="33" t="s">
        <v>128</v>
      </c>
      <c r="G44" s="32"/>
      <c r="H44" s="64">
        <f>H45+H49+H50+H51</f>
        <v>63582.7</v>
      </c>
    </row>
    <row r="45" spans="1:8" ht="49.5" customHeight="1">
      <c r="A45" s="17"/>
      <c r="B45" s="2" t="s">
        <v>114</v>
      </c>
      <c r="C45" s="87" t="s">
        <v>186</v>
      </c>
      <c r="D45" s="32" t="s">
        <v>6</v>
      </c>
      <c r="E45" s="32" t="s">
        <v>19</v>
      </c>
      <c r="F45" s="33" t="s">
        <v>50</v>
      </c>
      <c r="G45" s="32"/>
      <c r="H45" s="61">
        <f>H46+H47+H48</f>
        <v>10179.6</v>
      </c>
    </row>
    <row r="46" spans="1:8" ht="46.5" customHeight="1">
      <c r="A46" s="25"/>
      <c r="B46" s="2" t="s">
        <v>114</v>
      </c>
      <c r="C46" s="87" t="s">
        <v>186</v>
      </c>
      <c r="D46" s="32" t="s">
        <v>6</v>
      </c>
      <c r="E46" s="32" t="s">
        <v>19</v>
      </c>
      <c r="F46" s="33" t="s">
        <v>50</v>
      </c>
      <c r="G46" s="32" t="s">
        <v>16</v>
      </c>
      <c r="H46" s="65">
        <f>SUM('[1]9'!G160)</f>
        <v>11.9</v>
      </c>
    </row>
    <row r="47" spans="1:9" ht="46.5" customHeight="1">
      <c r="A47" s="29"/>
      <c r="B47" s="2" t="s">
        <v>114</v>
      </c>
      <c r="C47" s="87" t="s">
        <v>186</v>
      </c>
      <c r="D47" s="32" t="s">
        <v>6</v>
      </c>
      <c r="E47" s="32" t="s">
        <v>19</v>
      </c>
      <c r="F47" s="33" t="s">
        <v>50</v>
      </c>
      <c r="G47" s="32" t="s">
        <v>11</v>
      </c>
      <c r="H47" s="65">
        <f>SUM('[1]9'!G163)</f>
        <v>9965.1</v>
      </c>
      <c r="I47" s="55"/>
    </row>
    <row r="48" spans="1:9" ht="54.75" customHeight="1">
      <c r="A48" s="31"/>
      <c r="B48" s="2" t="s">
        <v>114</v>
      </c>
      <c r="C48" s="87" t="s">
        <v>49</v>
      </c>
      <c r="D48" s="32" t="s">
        <v>6</v>
      </c>
      <c r="E48" s="32" t="s">
        <v>19</v>
      </c>
      <c r="F48" s="33" t="s">
        <v>50</v>
      </c>
      <c r="G48" s="32" t="s">
        <v>18</v>
      </c>
      <c r="H48" s="65">
        <f>SUM('[1]9'!G167)</f>
        <v>202.6</v>
      </c>
      <c r="I48" s="55"/>
    </row>
    <row r="49" spans="1:9" ht="59.25" customHeight="1">
      <c r="A49" s="34">
        <v>25</v>
      </c>
      <c r="B49" s="2" t="s">
        <v>114</v>
      </c>
      <c r="C49" s="87" t="s">
        <v>186</v>
      </c>
      <c r="D49" s="32" t="s">
        <v>6</v>
      </c>
      <c r="E49" s="32" t="s">
        <v>19</v>
      </c>
      <c r="F49" s="89" t="s">
        <v>184</v>
      </c>
      <c r="G49" s="32" t="s">
        <v>16</v>
      </c>
      <c r="H49" s="65">
        <f>SUM('[1]9'!G173)</f>
        <v>52968.1</v>
      </c>
      <c r="I49" s="55"/>
    </row>
    <row r="50" spans="1:9" ht="54.75" customHeight="1">
      <c r="A50" s="35">
        <v>26</v>
      </c>
      <c r="B50" s="2" t="s">
        <v>114</v>
      </c>
      <c r="C50" s="87" t="s">
        <v>186</v>
      </c>
      <c r="D50" s="53" t="s">
        <v>6</v>
      </c>
      <c r="E50" s="53" t="s">
        <v>19</v>
      </c>
      <c r="F50" s="90" t="s">
        <v>184</v>
      </c>
      <c r="G50" s="53" t="s">
        <v>11</v>
      </c>
      <c r="H50" s="61">
        <f>SUM('[1]9'!G177)</f>
        <v>425</v>
      </c>
      <c r="I50" s="55"/>
    </row>
    <row r="51" spans="1:9" ht="46.5" customHeight="1">
      <c r="A51" s="35"/>
      <c r="B51" s="2" t="s">
        <v>114</v>
      </c>
      <c r="C51" s="87" t="s">
        <v>186</v>
      </c>
      <c r="D51" s="32" t="s">
        <v>6</v>
      </c>
      <c r="E51" s="32" t="s">
        <v>9</v>
      </c>
      <c r="F51" s="33" t="s">
        <v>50</v>
      </c>
      <c r="G51" s="32" t="s">
        <v>11</v>
      </c>
      <c r="H51" s="65">
        <f>SUM('[1]9'!G227)</f>
        <v>10</v>
      </c>
      <c r="I51" s="55"/>
    </row>
    <row r="52" spans="1:8" ht="66" customHeight="1">
      <c r="A52" s="35"/>
      <c r="B52" s="2" t="s">
        <v>77</v>
      </c>
      <c r="C52" s="51" t="s">
        <v>51</v>
      </c>
      <c r="D52" s="32" t="s">
        <v>6</v>
      </c>
      <c r="E52" s="32" t="s">
        <v>13</v>
      </c>
      <c r="F52" s="32" t="s">
        <v>20</v>
      </c>
      <c r="G52" s="32"/>
      <c r="H52" s="65">
        <f>SUM(H53:H58)</f>
        <v>179848.4</v>
      </c>
    </row>
    <row r="53" spans="1:9" ht="63" customHeight="1">
      <c r="A53" s="35">
        <v>27</v>
      </c>
      <c r="B53" s="2" t="s">
        <v>77</v>
      </c>
      <c r="C53" s="51" t="s">
        <v>51</v>
      </c>
      <c r="D53" s="53" t="s">
        <v>6</v>
      </c>
      <c r="E53" s="53" t="s">
        <v>8</v>
      </c>
      <c r="F53" s="53" t="s">
        <v>20</v>
      </c>
      <c r="G53" s="53" t="s">
        <v>12</v>
      </c>
      <c r="H53" s="66">
        <f>SUM('[1]9'!G184)</f>
        <v>10797.2</v>
      </c>
      <c r="I53" s="91"/>
    </row>
    <row r="54" spans="1:8" ht="66" customHeight="1">
      <c r="A54" s="35">
        <v>28</v>
      </c>
      <c r="B54" s="2" t="s">
        <v>77</v>
      </c>
      <c r="C54" s="51" t="s">
        <v>51</v>
      </c>
      <c r="D54" s="53" t="s">
        <v>6</v>
      </c>
      <c r="E54" s="53" t="s">
        <v>9</v>
      </c>
      <c r="F54" s="53" t="s">
        <v>20</v>
      </c>
      <c r="G54" s="53" t="s">
        <v>12</v>
      </c>
      <c r="H54" s="65">
        <f>SUM('[1]9'!G232)</f>
        <v>8</v>
      </c>
    </row>
    <row r="55" spans="1:8" ht="63.75" customHeight="1">
      <c r="A55" s="35">
        <v>29</v>
      </c>
      <c r="B55" s="2" t="s">
        <v>77</v>
      </c>
      <c r="C55" s="51" t="s">
        <v>51</v>
      </c>
      <c r="D55" s="53" t="s">
        <v>6</v>
      </c>
      <c r="E55" s="53" t="s">
        <v>8</v>
      </c>
      <c r="F55" s="53" t="s">
        <v>52</v>
      </c>
      <c r="G55" s="53" t="s">
        <v>12</v>
      </c>
      <c r="H55" s="61">
        <f>SUM('[1]9'!G188)</f>
        <v>154106.8</v>
      </c>
    </row>
    <row r="56" spans="1:8" ht="59.25" customHeight="1">
      <c r="A56" s="35">
        <v>30</v>
      </c>
      <c r="B56" s="2" t="s">
        <v>77</v>
      </c>
      <c r="C56" s="51" t="s">
        <v>51</v>
      </c>
      <c r="D56" s="53" t="s">
        <v>6</v>
      </c>
      <c r="E56" s="53" t="s">
        <v>8</v>
      </c>
      <c r="F56" s="53" t="s">
        <v>208</v>
      </c>
      <c r="G56" s="53" t="s">
        <v>12</v>
      </c>
      <c r="H56" s="61">
        <f>SUM('[1]9'!G192+'[1]9'!G196)</f>
        <v>2292.2999999999997</v>
      </c>
    </row>
    <row r="57" spans="1:8" ht="60" customHeight="1">
      <c r="A57" s="17">
        <v>31</v>
      </c>
      <c r="B57" s="2" t="s">
        <v>77</v>
      </c>
      <c r="C57" s="51" t="s">
        <v>51</v>
      </c>
      <c r="D57" s="53" t="s">
        <v>6</v>
      </c>
      <c r="E57" s="53" t="s">
        <v>8</v>
      </c>
      <c r="F57" s="53" t="s">
        <v>209</v>
      </c>
      <c r="G57" s="53" t="s">
        <v>12</v>
      </c>
      <c r="H57" s="61">
        <f>SUM('[1]9'!G200+'[1]9'!G204)</f>
        <v>2475.9</v>
      </c>
    </row>
    <row r="58" spans="1:8" ht="60.75" customHeight="1">
      <c r="A58" s="17">
        <v>32</v>
      </c>
      <c r="B58" s="2" t="s">
        <v>77</v>
      </c>
      <c r="C58" s="51" t="s">
        <v>51</v>
      </c>
      <c r="D58" s="53" t="s">
        <v>6</v>
      </c>
      <c r="E58" s="53" t="s">
        <v>23</v>
      </c>
      <c r="F58" s="53" t="s">
        <v>171</v>
      </c>
      <c r="G58" s="53" t="s">
        <v>12</v>
      </c>
      <c r="H58" s="61">
        <f>SUM('[1]9'!G333)</f>
        <v>10168.2</v>
      </c>
    </row>
    <row r="59" spans="1:9" ht="48.75" customHeight="1">
      <c r="A59" s="17"/>
      <c r="B59" s="2" t="s">
        <v>78</v>
      </c>
      <c r="C59" s="51" t="s">
        <v>53</v>
      </c>
      <c r="D59" s="53" t="s">
        <v>6</v>
      </c>
      <c r="E59" s="53" t="s">
        <v>35</v>
      </c>
      <c r="F59" s="53" t="s">
        <v>126</v>
      </c>
      <c r="G59" s="53"/>
      <c r="H59" s="61">
        <f>H60+H61+H62</f>
        <v>10847.2</v>
      </c>
      <c r="I59" s="91"/>
    </row>
    <row r="60" spans="1:9" ht="46.5" customHeight="1">
      <c r="A60" s="17">
        <v>33</v>
      </c>
      <c r="B60" s="2" t="s">
        <v>78</v>
      </c>
      <c r="C60" s="51" t="s">
        <v>53</v>
      </c>
      <c r="D60" s="53" t="s">
        <v>6</v>
      </c>
      <c r="E60" s="53" t="s">
        <v>35</v>
      </c>
      <c r="F60" s="53" t="s">
        <v>54</v>
      </c>
      <c r="G60" s="53" t="s">
        <v>12</v>
      </c>
      <c r="H60" s="61">
        <f>SUM('[1]9'!G210)</f>
        <v>10701.2</v>
      </c>
      <c r="I60" s="91"/>
    </row>
    <row r="61" spans="1:8" ht="50.25" customHeight="1">
      <c r="A61" s="17"/>
      <c r="B61" s="2" t="s">
        <v>78</v>
      </c>
      <c r="C61" s="51" t="s">
        <v>53</v>
      </c>
      <c r="D61" s="53" t="s">
        <v>6</v>
      </c>
      <c r="E61" s="53" t="s">
        <v>35</v>
      </c>
      <c r="F61" s="53" t="s">
        <v>127</v>
      </c>
      <c r="G61" s="53" t="s">
        <v>12</v>
      </c>
      <c r="H61" s="61">
        <f>SUM('[1]9'!G214)</f>
        <v>145</v>
      </c>
    </row>
    <row r="62" spans="1:8" ht="61.5" customHeight="1">
      <c r="A62" s="17">
        <v>34</v>
      </c>
      <c r="B62" s="2" t="s">
        <v>78</v>
      </c>
      <c r="C62" s="51" t="s">
        <v>53</v>
      </c>
      <c r="D62" s="53" t="s">
        <v>6</v>
      </c>
      <c r="E62" s="53" t="s">
        <v>9</v>
      </c>
      <c r="F62" s="53" t="s">
        <v>54</v>
      </c>
      <c r="G62" s="53" t="s">
        <v>12</v>
      </c>
      <c r="H62" s="61">
        <f>SUM('[1]9'!G236)</f>
        <v>1</v>
      </c>
    </row>
    <row r="63" spans="1:8" ht="63" customHeight="1">
      <c r="A63" s="38"/>
      <c r="B63" s="88" t="s">
        <v>185</v>
      </c>
      <c r="C63" s="22" t="s">
        <v>39</v>
      </c>
      <c r="D63" s="53" t="s">
        <v>6</v>
      </c>
      <c r="E63" s="53" t="s">
        <v>10</v>
      </c>
      <c r="F63" s="53" t="s">
        <v>135</v>
      </c>
      <c r="G63" s="53"/>
      <c r="H63" s="61">
        <f>H64+H65+H66+H67</f>
        <v>1241.6</v>
      </c>
    </row>
    <row r="64" spans="1:8" ht="166.5" customHeight="1">
      <c r="A64" s="17"/>
      <c r="B64" s="45" t="s">
        <v>136</v>
      </c>
      <c r="C64" s="51" t="s">
        <v>51</v>
      </c>
      <c r="D64" s="53" t="s">
        <v>6</v>
      </c>
      <c r="E64" s="53" t="s">
        <v>10</v>
      </c>
      <c r="F64" s="54" t="s">
        <v>137</v>
      </c>
      <c r="G64" s="53" t="s">
        <v>12</v>
      </c>
      <c r="H64" s="61">
        <f>SUM('[1]9'!G252)</f>
        <v>657</v>
      </c>
    </row>
    <row r="65" spans="1:8" ht="168.75" customHeight="1">
      <c r="A65" s="17">
        <v>35</v>
      </c>
      <c r="B65" s="45" t="s">
        <v>138</v>
      </c>
      <c r="C65" s="51" t="s">
        <v>51</v>
      </c>
      <c r="D65" s="53" t="s">
        <v>6</v>
      </c>
      <c r="E65" s="53" t="s">
        <v>10</v>
      </c>
      <c r="F65" s="54" t="s">
        <v>137</v>
      </c>
      <c r="G65" s="53" t="s">
        <v>12</v>
      </c>
      <c r="H65" s="61">
        <f>SUM('[1]9'!G256)</f>
        <v>34.6</v>
      </c>
    </row>
    <row r="66" spans="1:8" ht="61.5" customHeight="1">
      <c r="A66" s="44"/>
      <c r="B66" s="103" t="s">
        <v>139</v>
      </c>
      <c r="C66" s="51" t="s">
        <v>51</v>
      </c>
      <c r="D66" s="53" t="s">
        <v>6</v>
      </c>
      <c r="E66" s="53" t="s">
        <v>10</v>
      </c>
      <c r="F66" s="54" t="s">
        <v>140</v>
      </c>
      <c r="G66" s="53" t="s">
        <v>12</v>
      </c>
      <c r="H66" s="61">
        <f>SUM('[1]9'!G260)</f>
        <v>250</v>
      </c>
    </row>
    <row r="67" spans="1:8" ht="52.5" customHeight="1">
      <c r="A67" s="44"/>
      <c r="B67" s="85" t="s">
        <v>207</v>
      </c>
      <c r="C67" s="51" t="s">
        <v>53</v>
      </c>
      <c r="D67" s="53" t="s">
        <v>6</v>
      </c>
      <c r="E67" s="53" t="s">
        <v>10</v>
      </c>
      <c r="F67" s="54" t="s">
        <v>79</v>
      </c>
      <c r="G67" s="53" t="s">
        <v>12</v>
      </c>
      <c r="H67" s="61">
        <f>SUM('[1]9'!G263)</f>
        <v>300</v>
      </c>
    </row>
    <row r="68" spans="1:8" ht="48" customHeight="1">
      <c r="A68" s="44"/>
      <c r="B68" s="2" t="s">
        <v>80</v>
      </c>
      <c r="C68" s="22"/>
      <c r="D68" s="53" t="s">
        <v>6</v>
      </c>
      <c r="E68" s="53" t="s">
        <v>21</v>
      </c>
      <c r="F68" s="53" t="s">
        <v>22</v>
      </c>
      <c r="G68" s="53"/>
      <c r="H68" s="61">
        <f>H69+H74+H75</f>
        <v>5891.300000000001</v>
      </c>
    </row>
    <row r="69" spans="1:8" ht="54" customHeight="1">
      <c r="A69" s="44"/>
      <c r="B69" s="103" t="s">
        <v>148</v>
      </c>
      <c r="C69" s="51" t="s">
        <v>56</v>
      </c>
      <c r="D69" s="53" t="s">
        <v>6</v>
      </c>
      <c r="E69" s="53" t="s">
        <v>21</v>
      </c>
      <c r="F69" s="53" t="s">
        <v>57</v>
      </c>
      <c r="G69" s="53"/>
      <c r="H69" s="61">
        <f>H70+H71+H72+H73</f>
        <v>3046.9</v>
      </c>
    </row>
    <row r="70" spans="1:8" ht="95.25" customHeight="1">
      <c r="A70" s="17"/>
      <c r="B70" s="6" t="s">
        <v>141</v>
      </c>
      <c r="C70" s="51" t="s">
        <v>56</v>
      </c>
      <c r="D70" s="53" t="s">
        <v>6</v>
      </c>
      <c r="E70" s="53" t="s">
        <v>21</v>
      </c>
      <c r="F70" s="53" t="s">
        <v>57</v>
      </c>
      <c r="G70" s="53" t="s">
        <v>16</v>
      </c>
      <c r="H70" s="62">
        <f>SUM('[1]9'!G269)</f>
        <v>2543.9</v>
      </c>
    </row>
    <row r="71" spans="1:8" ht="49.5" customHeight="1">
      <c r="A71" s="17">
        <v>36</v>
      </c>
      <c r="B71" s="59" t="s">
        <v>142</v>
      </c>
      <c r="C71" s="51" t="s">
        <v>56</v>
      </c>
      <c r="D71" s="53" t="s">
        <v>6</v>
      </c>
      <c r="E71" s="53" t="s">
        <v>21</v>
      </c>
      <c r="F71" s="53" t="s">
        <v>57</v>
      </c>
      <c r="G71" s="53" t="s">
        <v>11</v>
      </c>
      <c r="H71" s="62">
        <f>SUM('[1]9'!G274)</f>
        <v>493.4</v>
      </c>
    </row>
    <row r="72" spans="1:8" ht="46.5" customHeight="1">
      <c r="A72" s="17">
        <v>37</v>
      </c>
      <c r="B72" s="60" t="s">
        <v>143</v>
      </c>
      <c r="C72" s="51" t="s">
        <v>56</v>
      </c>
      <c r="D72" s="53" t="s">
        <v>6</v>
      </c>
      <c r="E72" s="53" t="s">
        <v>21</v>
      </c>
      <c r="F72" s="53" t="s">
        <v>57</v>
      </c>
      <c r="G72" s="53" t="s">
        <v>18</v>
      </c>
      <c r="H72" s="61">
        <f>SUM('[1]9'!G278)</f>
        <v>8.1</v>
      </c>
    </row>
    <row r="73" spans="1:8" ht="51.75" customHeight="1">
      <c r="A73" s="17">
        <v>38</v>
      </c>
      <c r="B73" s="59" t="s">
        <v>144</v>
      </c>
      <c r="C73" s="51" t="s">
        <v>56</v>
      </c>
      <c r="D73" s="53" t="s">
        <v>6</v>
      </c>
      <c r="E73" s="53" t="s">
        <v>9</v>
      </c>
      <c r="F73" s="53" t="s">
        <v>57</v>
      </c>
      <c r="G73" s="53" t="s">
        <v>11</v>
      </c>
      <c r="H73" s="62">
        <f>SUM('[1]9'!G241)</f>
        <v>1.5</v>
      </c>
    </row>
    <row r="74" spans="1:8" ht="61.5" customHeight="1">
      <c r="A74" s="17">
        <v>39</v>
      </c>
      <c r="B74" s="85" t="s">
        <v>177</v>
      </c>
      <c r="C74" s="22" t="s">
        <v>83</v>
      </c>
      <c r="D74" s="53" t="s">
        <v>6</v>
      </c>
      <c r="E74" s="53" t="s">
        <v>21</v>
      </c>
      <c r="F74" s="53" t="s">
        <v>58</v>
      </c>
      <c r="G74" s="53" t="s">
        <v>11</v>
      </c>
      <c r="H74" s="62">
        <f>SUM('[1]9'!G282)</f>
        <v>298.8</v>
      </c>
    </row>
    <row r="75" spans="1:8" ht="49.5" customHeight="1">
      <c r="A75" s="17"/>
      <c r="B75" s="103" t="s">
        <v>145</v>
      </c>
      <c r="C75" s="22" t="s">
        <v>83</v>
      </c>
      <c r="D75" s="53" t="s">
        <v>6</v>
      </c>
      <c r="E75" s="53" t="s">
        <v>21</v>
      </c>
      <c r="F75" s="53" t="s">
        <v>59</v>
      </c>
      <c r="G75" s="53"/>
      <c r="H75" s="61">
        <f>H76+H77+H78</f>
        <v>2545.6000000000004</v>
      </c>
    </row>
    <row r="76" spans="1:8" ht="45.75" customHeight="1">
      <c r="A76" s="17"/>
      <c r="B76" s="6" t="s">
        <v>141</v>
      </c>
      <c r="C76" s="22" t="s">
        <v>83</v>
      </c>
      <c r="D76" s="53" t="s">
        <v>6</v>
      </c>
      <c r="E76" s="53" t="s">
        <v>21</v>
      </c>
      <c r="F76" s="53" t="s">
        <v>59</v>
      </c>
      <c r="G76" s="53" t="s">
        <v>16</v>
      </c>
      <c r="H76" s="62">
        <f>SUM('[1]9'!G286)</f>
        <v>2504.1000000000004</v>
      </c>
    </row>
    <row r="77" spans="1:8" ht="46.5" customHeight="1">
      <c r="A77" s="17"/>
      <c r="B77" s="46" t="s">
        <v>142</v>
      </c>
      <c r="C77" s="22" t="s">
        <v>83</v>
      </c>
      <c r="D77" s="53" t="s">
        <v>6</v>
      </c>
      <c r="E77" s="53" t="s">
        <v>21</v>
      </c>
      <c r="F77" s="53" t="s">
        <v>59</v>
      </c>
      <c r="G77" s="53" t="s">
        <v>11</v>
      </c>
      <c r="H77" s="61">
        <f>SUM('[1]9'!G291)</f>
        <v>40</v>
      </c>
    </row>
    <row r="78" spans="1:8" ht="45.75" customHeight="1">
      <c r="A78" s="17"/>
      <c r="B78" s="46" t="s">
        <v>144</v>
      </c>
      <c r="C78" s="22" t="s">
        <v>83</v>
      </c>
      <c r="D78" s="53" t="s">
        <v>6</v>
      </c>
      <c r="E78" s="53" t="s">
        <v>9</v>
      </c>
      <c r="F78" s="53" t="s">
        <v>59</v>
      </c>
      <c r="G78" s="53" t="s">
        <v>11</v>
      </c>
      <c r="H78" s="62">
        <f>SUM('[1]9'!G245)</f>
        <v>1.5</v>
      </c>
    </row>
    <row r="79" spans="1:8" ht="60" customHeight="1">
      <c r="A79" s="17"/>
      <c r="B79" s="103" t="s">
        <v>81</v>
      </c>
      <c r="C79" s="22" t="s">
        <v>39</v>
      </c>
      <c r="D79" s="53" t="s">
        <v>6</v>
      </c>
      <c r="E79" s="53" t="s">
        <v>21</v>
      </c>
      <c r="F79" s="53" t="s">
        <v>82</v>
      </c>
      <c r="G79" s="53"/>
      <c r="H79" s="62">
        <f>H80+H81</f>
        <v>1863.8</v>
      </c>
    </row>
    <row r="80" spans="1:8" ht="44.25" customHeight="1">
      <c r="A80" s="17"/>
      <c r="B80" s="6" t="s">
        <v>146</v>
      </c>
      <c r="C80" s="87" t="s">
        <v>186</v>
      </c>
      <c r="D80" s="53" t="s">
        <v>6</v>
      </c>
      <c r="E80" s="53" t="s">
        <v>21</v>
      </c>
      <c r="F80" s="54" t="s">
        <v>82</v>
      </c>
      <c r="G80" s="53" t="s">
        <v>11</v>
      </c>
      <c r="H80" s="62">
        <f>SUM('[1]9'!G295)</f>
        <v>768.2</v>
      </c>
    </row>
    <row r="81" spans="1:8" ht="59.25" customHeight="1">
      <c r="A81" s="17"/>
      <c r="B81" s="6" t="s">
        <v>147</v>
      </c>
      <c r="C81" s="51" t="s">
        <v>51</v>
      </c>
      <c r="D81" s="53" t="s">
        <v>6</v>
      </c>
      <c r="E81" s="53" t="s">
        <v>21</v>
      </c>
      <c r="F81" s="54" t="s">
        <v>82</v>
      </c>
      <c r="G81" s="53" t="s">
        <v>12</v>
      </c>
      <c r="H81" s="62">
        <f>SUM('[1]9'!G298)</f>
        <v>1095.6</v>
      </c>
    </row>
    <row r="82" spans="1:8" ht="36.75" customHeight="1">
      <c r="A82" s="17"/>
      <c r="B82" s="23" t="s">
        <v>33</v>
      </c>
      <c r="C82" s="22" t="s">
        <v>39</v>
      </c>
      <c r="D82" s="53" t="s">
        <v>6</v>
      </c>
      <c r="E82" s="19"/>
      <c r="F82" s="19"/>
      <c r="G82" s="19"/>
      <c r="H82" s="61">
        <f>H83+H85+H88+H89</f>
        <v>3632.7</v>
      </c>
    </row>
    <row r="83" spans="1:8" ht="60" customHeight="1">
      <c r="A83" s="17"/>
      <c r="B83" s="2" t="s">
        <v>89</v>
      </c>
      <c r="C83" s="51" t="s">
        <v>56</v>
      </c>
      <c r="D83" s="53" t="s">
        <v>6</v>
      </c>
      <c r="E83" s="53" t="s">
        <v>21</v>
      </c>
      <c r="F83" s="54" t="s">
        <v>84</v>
      </c>
      <c r="G83" s="53"/>
      <c r="H83" s="61">
        <f>H84</f>
        <v>100</v>
      </c>
    </row>
    <row r="84" spans="1:8" ht="45" customHeight="1">
      <c r="A84" s="17"/>
      <c r="B84" s="6" t="s">
        <v>146</v>
      </c>
      <c r="C84" s="51" t="s">
        <v>56</v>
      </c>
      <c r="D84" s="53" t="s">
        <v>6</v>
      </c>
      <c r="E84" s="53" t="s">
        <v>21</v>
      </c>
      <c r="F84" s="54" t="s">
        <v>84</v>
      </c>
      <c r="G84" s="53" t="s">
        <v>11</v>
      </c>
      <c r="H84" s="61">
        <f>SUM('[1]9'!G303)</f>
        <v>100</v>
      </c>
    </row>
    <row r="85" spans="1:8" ht="60" customHeight="1">
      <c r="A85" s="44"/>
      <c r="B85" s="2" t="s">
        <v>91</v>
      </c>
      <c r="C85" s="51" t="s">
        <v>56</v>
      </c>
      <c r="D85" s="53" t="s">
        <v>6</v>
      </c>
      <c r="E85" s="53" t="s">
        <v>21</v>
      </c>
      <c r="F85" s="53" t="s">
        <v>129</v>
      </c>
      <c r="G85" s="53"/>
      <c r="H85" s="61">
        <f>H86+H87</f>
        <v>459.79999999999995</v>
      </c>
    </row>
    <row r="86" spans="1:8" ht="75.75" customHeight="1">
      <c r="A86" s="44"/>
      <c r="B86" s="2" t="s">
        <v>85</v>
      </c>
      <c r="C86" s="87" t="s">
        <v>186</v>
      </c>
      <c r="D86" s="53" t="s">
        <v>6</v>
      </c>
      <c r="E86" s="53" t="s">
        <v>21</v>
      </c>
      <c r="F86" s="54" t="s">
        <v>86</v>
      </c>
      <c r="G86" s="53" t="s">
        <v>11</v>
      </c>
      <c r="H86" s="62">
        <f>SUM('[1]9'!G308)</f>
        <v>198.1</v>
      </c>
    </row>
    <row r="87" spans="1:8" ht="75" customHeight="1">
      <c r="A87" s="44"/>
      <c r="B87" s="2" t="s">
        <v>85</v>
      </c>
      <c r="C87" s="51" t="s">
        <v>51</v>
      </c>
      <c r="D87" s="53" t="s">
        <v>6</v>
      </c>
      <c r="E87" s="53" t="s">
        <v>21</v>
      </c>
      <c r="F87" s="54" t="s">
        <v>86</v>
      </c>
      <c r="G87" s="53" t="s">
        <v>12</v>
      </c>
      <c r="H87" s="62">
        <f>SUM('[1]9'!G311)</f>
        <v>261.7</v>
      </c>
    </row>
    <row r="88" spans="1:8" ht="60.75" customHeight="1">
      <c r="A88" s="47"/>
      <c r="B88" s="2" t="s">
        <v>87</v>
      </c>
      <c r="C88" s="51" t="s">
        <v>51</v>
      </c>
      <c r="D88" s="53" t="s">
        <v>6</v>
      </c>
      <c r="E88" s="53" t="s">
        <v>21</v>
      </c>
      <c r="F88" s="4" t="s">
        <v>75</v>
      </c>
      <c r="G88" s="53" t="s">
        <v>12</v>
      </c>
      <c r="H88" s="61">
        <f>SUM('[1]9'!G315)</f>
        <v>30</v>
      </c>
    </row>
    <row r="89" spans="1:8" ht="47.25" customHeight="1">
      <c r="A89" s="47"/>
      <c r="B89" s="71" t="s">
        <v>115</v>
      </c>
      <c r="C89" s="22"/>
      <c r="D89" s="53" t="s">
        <v>6</v>
      </c>
      <c r="E89" s="53"/>
      <c r="F89" s="4" t="s">
        <v>175</v>
      </c>
      <c r="G89" s="53"/>
      <c r="H89" s="61">
        <f>SUM(H90:H91)</f>
        <v>3042.8999999999996</v>
      </c>
    </row>
    <row r="90" spans="1:8" ht="62.25" customHeight="1">
      <c r="A90" s="47"/>
      <c r="B90" s="71" t="s">
        <v>115</v>
      </c>
      <c r="C90" s="51" t="s">
        <v>53</v>
      </c>
      <c r="D90" s="53" t="s">
        <v>6</v>
      </c>
      <c r="E90" s="53" t="s">
        <v>35</v>
      </c>
      <c r="F90" s="4" t="s">
        <v>175</v>
      </c>
      <c r="G90" s="53" t="s">
        <v>12</v>
      </c>
      <c r="H90" s="61">
        <f>SUM('[1]9'!G220)</f>
        <v>946.5</v>
      </c>
    </row>
    <row r="91" spans="1:8" ht="116.25" customHeight="1">
      <c r="A91" s="47"/>
      <c r="B91" s="71" t="s">
        <v>179</v>
      </c>
      <c r="C91" s="22" t="s">
        <v>165</v>
      </c>
      <c r="D91" s="53" t="s">
        <v>6</v>
      </c>
      <c r="E91" s="53" t="s">
        <v>21</v>
      </c>
      <c r="F91" s="4" t="s">
        <v>175</v>
      </c>
      <c r="G91" s="53" t="s">
        <v>16</v>
      </c>
      <c r="H91" s="61">
        <f>SUM('[1]9'!G321)</f>
        <v>2096.3999999999996</v>
      </c>
    </row>
    <row r="92" spans="1:8" ht="22.5" customHeight="1">
      <c r="A92" s="47"/>
      <c r="B92" s="26" t="s">
        <v>31</v>
      </c>
      <c r="C92" s="36"/>
      <c r="D92" s="28" t="s">
        <v>6</v>
      </c>
      <c r="E92" s="28"/>
      <c r="F92" s="28"/>
      <c r="G92" s="28"/>
      <c r="H92" s="67">
        <f>H82+H43</f>
        <v>266907.7</v>
      </c>
    </row>
    <row r="93" spans="1:8" ht="45" customHeight="1">
      <c r="A93" s="47"/>
      <c r="B93" s="103" t="s">
        <v>90</v>
      </c>
      <c r="C93" s="43" t="s">
        <v>62</v>
      </c>
      <c r="D93" s="53" t="s">
        <v>63</v>
      </c>
      <c r="E93" s="53" t="s">
        <v>26</v>
      </c>
      <c r="F93" s="54" t="s">
        <v>73</v>
      </c>
      <c r="G93" s="53" t="s">
        <v>11</v>
      </c>
      <c r="H93" s="62">
        <f>SUM('[1]9'!G381)</f>
        <v>122.6</v>
      </c>
    </row>
    <row r="94" spans="1:8" ht="59.25" customHeight="1">
      <c r="A94" s="17">
        <v>40</v>
      </c>
      <c r="B94" s="103" t="s">
        <v>115</v>
      </c>
      <c r="C94" s="43" t="s">
        <v>62</v>
      </c>
      <c r="D94" s="53" t="s">
        <v>63</v>
      </c>
      <c r="E94" s="53"/>
      <c r="F94" s="53"/>
      <c r="G94" s="53"/>
      <c r="H94" s="61">
        <f>H99+H100+H97+H98+H95+H96</f>
        <v>58374.600000000006</v>
      </c>
    </row>
    <row r="95" spans="1:8" ht="69" customHeight="1">
      <c r="A95" s="17">
        <v>42</v>
      </c>
      <c r="B95" s="85" t="s">
        <v>188</v>
      </c>
      <c r="C95" s="43" t="s">
        <v>62</v>
      </c>
      <c r="D95" s="53" t="s">
        <v>63</v>
      </c>
      <c r="E95" s="53" t="s">
        <v>162</v>
      </c>
      <c r="F95" s="53" t="s">
        <v>166</v>
      </c>
      <c r="G95" s="53" t="s">
        <v>16</v>
      </c>
      <c r="H95" s="61">
        <f>SUM('[1]9'!G355)</f>
        <v>8148.2</v>
      </c>
    </row>
    <row r="96" spans="1:8" ht="60.75" customHeight="1">
      <c r="A96" s="44"/>
      <c r="B96" s="85" t="s">
        <v>188</v>
      </c>
      <c r="C96" s="43" t="s">
        <v>125</v>
      </c>
      <c r="D96" s="53" t="s">
        <v>63</v>
      </c>
      <c r="E96" s="53" t="s">
        <v>26</v>
      </c>
      <c r="F96" s="53" t="s">
        <v>167</v>
      </c>
      <c r="G96" s="53" t="s">
        <v>16</v>
      </c>
      <c r="H96" s="61">
        <f>SUM('[1]9'!G387)</f>
        <v>5681.9</v>
      </c>
    </row>
    <row r="97" spans="1:8" ht="63" customHeight="1">
      <c r="A97" s="44"/>
      <c r="B97" s="85" t="s">
        <v>188</v>
      </c>
      <c r="C97" s="43" t="s">
        <v>62</v>
      </c>
      <c r="D97" s="53" t="s">
        <v>63</v>
      </c>
      <c r="E97" s="53" t="s">
        <v>162</v>
      </c>
      <c r="F97" s="4" t="s">
        <v>175</v>
      </c>
      <c r="G97" s="53" t="s">
        <v>16</v>
      </c>
      <c r="H97" s="61">
        <f>SUM('[1]9'!G360)</f>
        <v>2067.8</v>
      </c>
    </row>
    <row r="98" spans="1:8" ht="60.75" customHeight="1">
      <c r="A98" s="17">
        <v>43</v>
      </c>
      <c r="B98" s="85" t="s">
        <v>188</v>
      </c>
      <c r="C98" s="43" t="s">
        <v>125</v>
      </c>
      <c r="D98" s="53" t="s">
        <v>63</v>
      </c>
      <c r="E98" s="53" t="s">
        <v>26</v>
      </c>
      <c r="F98" s="4" t="s">
        <v>175</v>
      </c>
      <c r="G98" s="53" t="s">
        <v>16</v>
      </c>
      <c r="H98" s="61">
        <f>SUM('[1]9'!G392)</f>
        <v>4153.9</v>
      </c>
    </row>
    <row r="99" spans="1:8" ht="64.5" customHeight="1">
      <c r="A99" s="17">
        <v>44</v>
      </c>
      <c r="B99" s="85" t="s">
        <v>188</v>
      </c>
      <c r="C99" s="43" t="s">
        <v>62</v>
      </c>
      <c r="D99" s="53" t="s">
        <v>63</v>
      </c>
      <c r="E99" s="53" t="s">
        <v>26</v>
      </c>
      <c r="F99" s="54" t="s">
        <v>92</v>
      </c>
      <c r="G99" s="53" t="s">
        <v>11</v>
      </c>
      <c r="H99" s="61">
        <f>SUM('[1]9'!G397)</f>
        <v>1420.4</v>
      </c>
    </row>
    <row r="100" spans="1:8" ht="65.25" customHeight="1">
      <c r="A100" s="17"/>
      <c r="B100" s="85" t="s">
        <v>204</v>
      </c>
      <c r="C100" s="43" t="s">
        <v>62</v>
      </c>
      <c r="D100" s="53" t="s">
        <v>63</v>
      </c>
      <c r="E100" s="53" t="s">
        <v>64</v>
      </c>
      <c r="F100" s="54" t="s">
        <v>113</v>
      </c>
      <c r="G100" s="53" t="s">
        <v>55</v>
      </c>
      <c r="H100" s="62">
        <f>SUM('[1]9'!G414)</f>
        <v>36902.4</v>
      </c>
    </row>
    <row r="101" spans="1:8" ht="28.5" customHeight="1">
      <c r="A101" s="17">
        <v>47</v>
      </c>
      <c r="B101" s="26" t="s">
        <v>187</v>
      </c>
      <c r="C101" s="36"/>
      <c r="D101" s="80" t="s">
        <v>63</v>
      </c>
      <c r="E101" s="80"/>
      <c r="F101" s="81"/>
      <c r="G101" s="80"/>
      <c r="H101" s="102">
        <f>SUM(H93+H94)</f>
        <v>58497.200000000004</v>
      </c>
    </row>
    <row r="102" spans="1:8" ht="30" customHeight="1">
      <c r="A102" s="17">
        <v>48</v>
      </c>
      <c r="B102" s="2" t="s">
        <v>116</v>
      </c>
      <c r="C102" s="22" t="s">
        <v>28</v>
      </c>
      <c r="D102" s="32" t="s">
        <v>24</v>
      </c>
      <c r="E102" s="32" t="s">
        <v>10</v>
      </c>
      <c r="F102" s="32" t="s">
        <v>94</v>
      </c>
      <c r="G102" s="32"/>
      <c r="H102" s="75">
        <f>H103+H104+H105+H106</f>
        <v>55.400000000000006</v>
      </c>
    </row>
    <row r="103" spans="1:8" ht="45" customHeight="1">
      <c r="A103" s="44"/>
      <c r="B103" s="103" t="s">
        <v>117</v>
      </c>
      <c r="C103" s="22" t="s">
        <v>28</v>
      </c>
      <c r="D103" s="32" t="s">
        <v>24</v>
      </c>
      <c r="E103" s="32" t="s">
        <v>10</v>
      </c>
      <c r="F103" s="54" t="s">
        <v>93</v>
      </c>
      <c r="G103" s="78" t="s">
        <v>11</v>
      </c>
      <c r="H103" s="69">
        <f>SUM('[1]9'!G687)</f>
        <v>3.6</v>
      </c>
    </row>
    <row r="104" spans="1:8" ht="92.25" customHeight="1">
      <c r="A104" s="44"/>
      <c r="B104" s="103" t="s">
        <v>95</v>
      </c>
      <c r="C104" s="22" t="s">
        <v>28</v>
      </c>
      <c r="D104" s="32" t="s">
        <v>24</v>
      </c>
      <c r="E104" s="32" t="s">
        <v>10</v>
      </c>
      <c r="F104" s="54" t="s">
        <v>96</v>
      </c>
      <c r="G104" s="78" t="s">
        <v>11</v>
      </c>
      <c r="H104" s="72">
        <f>SUM('[1]9'!G691)</f>
        <v>24</v>
      </c>
    </row>
    <row r="105" spans="1:8" ht="57.75" customHeight="1">
      <c r="A105" s="17"/>
      <c r="B105" s="6" t="s">
        <v>97</v>
      </c>
      <c r="C105" s="22" t="s">
        <v>28</v>
      </c>
      <c r="D105" s="32" t="s">
        <v>24</v>
      </c>
      <c r="E105" s="32" t="s">
        <v>10</v>
      </c>
      <c r="F105" s="54" t="s">
        <v>98</v>
      </c>
      <c r="G105" s="78" t="s">
        <v>11</v>
      </c>
      <c r="H105" s="69">
        <f>SUM('[1]9'!G695)</f>
        <v>25.8</v>
      </c>
    </row>
    <row r="106" spans="1:8" s="55" customFormat="1" ht="49.5" customHeight="1">
      <c r="A106" s="52" t="s">
        <v>150</v>
      </c>
      <c r="B106" s="6" t="s">
        <v>99</v>
      </c>
      <c r="C106" s="22" t="s">
        <v>28</v>
      </c>
      <c r="D106" s="32" t="s">
        <v>24</v>
      </c>
      <c r="E106" s="32" t="s">
        <v>10</v>
      </c>
      <c r="F106" s="54" t="s">
        <v>100</v>
      </c>
      <c r="G106" s="78" t="s">
        <v>11</v>
      </c>
      <c r="H106" s="72">
        <f>SUM('[1]9'!G699)</f>
        <v>2</v>
      </c>
    </row>
    <row r="107" spans="1:8" s="55" customFormat="1" ht="48.75" customHeight="1">
      <c r="A107" s="58" t="s">
        <v>149</v>
      </c>
      <c r="B107" s="103" t="s">
        <v>88</v>
      </c>
      <c r="C107" s="22" t="s">
        <v>28</v>
      </c>
      <c r="D107" s="32" t="s">
        <v>24</v>
      </c>
      <c r="E107" s="32" t="s">
        <v>26</v>
      </c>
      <c r="F107" s="54" t="s">
        <v>72</v>
      </c>
      <c r="G107" s="78" t="s">
        <v>11</v>
      </c>
      <c r="H107" s="76">
        <f>SUM('[1]9'!G553)</f>
        <v>1000</v>
      </c>
    </row>
    <row r="108" spans="1:8" s="55" customFormat="1" ht="52.5" customHeight="1">
      <c r="A108" s="56"/>
      <c r="B108" s="103" t="s">
        <v>88</v>
      </c>
      <c r="C108" s="22" t="s">
        <v>28</v>
      </c>
      <c r="D108" s="32" t="s">
        <v>24</v>
      </c>
      <c r="E108" s="32" t="s">
        <v>37</v>
      </c>
      <c r="F108" s="54" t="s">
        <v>72</v>
      </c>
      <c r="G108" s="78" t="s">
        <v>61</v>
      </c>
      <c r="H108" s="76">
        <f>SUM('[1]9'!G655)</f>
        <v>795.4</v>
      </c>
    </row>
    <row r="109" spans="1:8" ht="59.25" customHeight="1">
      <c r="A109" s="38"/>
      <c r="B109" s="103" t="s">
        <v>88</v>
      </c>
      <c r="C109" s="73" t="s">
        <v>173</v>
      </c>
      <c r="D109" s="32" t="s">
        <v>24</v>
      </c>
      <c r="E109" s="32" t="s">
        <v>38</v>
      </c>
      <c r="F109" s="54" t="s">
        <v>172</v>
      </c>
      <c r="G109" s="78" t="s">
        <v>11</v>
      </c>
      <c r="H109" s="76">
        <f>SUM('[1]9'!G740+'[1]9'!G743)</f>
        <v>30303</v>
      </c>
    </row>
    <row r="110" spans="1:8" ht="71.25" customHeight="1">
      <c r="A110" s="38"/>
      <c r="B110" s="103" t="s">
        <v>118</v>
      </c>
      <c r="C110" s="22" t="s">
        <v>28</v>
      </c>
      <c r="D110" s="32" t="s">
        <v>24</v>
      </c>
      <c r="E110" s="32" t="s">
        <v>36</v>
      </c>
      <c r="F110" s="7" t="s">
        <v>107</v>
      </c>
      <c r="G110" s="78" t="s">
        <v>18</v>
      </c>
      <c r="H110" s="76">
        <f>SUM('[1]9'!G649)</f>
        <v>3.9</v>
      </c>
    </row>
    <row r="111" spans="1:8" ht="50.25" customHeight="1">
      <c r="A111" s="29"/>
      <c r="B111" s="85" t="s">
        <v>179</v>
      </c>
      <c r="C111" s="22" t="s">
        <v>28</v>
      </c>
      <c r="D111" s="32" t="s">
        <v>24</v>
      </c>
      <c r="E111" s="32"/>
      <c r="F111" s="32"/>
      <c r="G111" s="78"/>
      <c r="H111" s="72">
        <f>SUM(H112+H113+H114+H116+H115)</f>
        <v>31214.900000000005</v>
      </c>
    </row>
    <row r="112" spans="1:8" ht="60" customHeight="1">
      <c r="A112" s="17"/>
      <c r="B112" s="86" t="s">
        <v>205</v>
      </c>
      <c r="C112" s="22" t="s">
        <v>28</v>
      </c>
      <c r="D112" s="32" t="s">
        <v>24</v>
      </c>
      <c r="E112" s="32" t="s">
        <v>153</v>
      </c>
      <c r="F112" s="54" t="s">
        <v>113</v>
      </c>
      <c r="G112" s="78" t="s">
        <v>16</v>
      </c>
      <c r="H112" s="72">
        <f>SUM('[1]9'!G433)</f>
        <v>2051</v>
      </c>
    </row>
    <row r="113" spans="1:8" ht="60.75" customHeight="1">
      <c r="A113" s="17"/>
      <c r="B113" s="86" t="s">
        <v>205</v>
      </c>
      <c r="C113" s="22" t="s">
        <v>28</v>
      </c>
      <c r="D113" s="32" t="s">
        <v>24</v>
      </c>
      <c r="E113" s="32" t="s">
        <v>154</v>
      </c>
      <c r="F113" s="54" t="s">
        <v>113</v>
      </c>
      <c r="G113" s="78" t="s">
        <v>16</v>
      </c>
      <c r="H113" s="72">
        <f>SUM('[1]9'!G441+'[1]9'!G446)</f>
        <v>23390.100000000002</v>
      </c>
    </row>
    <row r="114" spans="1:8" ht="60" customHeight="1">
      <c r="A114" s="17"/>
      <c r="B114" s="86" t="s">
        <v>206</v>
      </c>
      <c r="C114" s="22" t="s">
        <v>28</v>
      </c>
      <c r="D114" s="32" t="s">
        <v>24</v>
      </c>
      <c r="E114" s="32" t="s">
        <v>26</v>
      </c>
      <c r="F114" s="54" t="s">
        <v>113</v>
      </c>
      <c r="G114" s="78" t="s">
        <v>16</v>
      </c>
      <c r="H114" s="72">
        <f>SUM('[1]9'!G542+'[1]9'!G547+'[1]9'!G577)</f>
        <v>4321.400000000001</v>
      </c>
    </row>
    <row r="115" spans="1:8" ht="57.75" customHeight="1">
      <c r="A115" s="17"/>
      <c r="B115" s="86" t="s">
        <v>206</v>
      </c>
      <c r="C115" s="22" t="s">
        <v>28</v>
      </c>
      <c r="D115" s="32" t="s">
        <v>24</v>
      </c>
      <c r="E115" s="32" t="s">
        <v>155</v>
      </c>
      <c r="F115" s="54" t="s">
        <v>113</v>
      </c>
      <c r="G115" s="78" t="s">
        <v>16</v>
      </c>
      <c r="H115" s="72">
        <f>SUM('[1]9'!G755+'[1]9'!G760)</f>
        <v>1401.4</v>
      </c>
    </row>
    <row r="116" spans="1:8" ht="65.25" customHeight="1">
      <c r="A116" s="17"/>
      <c r="B116" s="86" t="s">
        <v>206</v>
      </c>
      <c r="C116" s="22" t="s">
        <v>28</v>
      </c>
      <c r="D116" s="32" t="s">
        <v>24</v>
      </c>
      <c r="E116" s="32" t="s">
        <v>26</v>
      </c>
      <c r="F116" s="54" t="s">
        <v>92</v>
      </c>
      <c r="G116" s="78" t="s">
        <v>11</v>
      </c>
      <c r="H116" s="72">
        <f>SUM('[1]9'!G582)</f>
        <v>51</v>
      </c>
    </row>
    <row r="117" spans="1:8" ht="31.5" customHeight="1">
      <c r="A117" s="31"/>
      <c r="B117" s="2" t="s">
        <v>122</v>
      </c>
      <c r="C117" s="22" t="s">
        <v>28</v>
      </c>
      <c r="D117" s="32" t="s">
        <v>24</v>
      </c>
      <c r="E117" s="32" t="s">
        <v>156</v>
      </c>
      <c r="F117" s="54" t="s">
        <v>157</v>
      </c>
      <c r="G117" s="78"/>
      <c r="H117" s="72">
        <f>SUM(H118:H121)</f>
        <v>4044.6</v>
      </c>
    </row>
    <row r="118" spans="1:8" ht="28.5" customHeight="1">
      <c r="A118" s="31"/>
      <c r="B118" s="2" t="s">
        <v>122</v>
      </c>
      <c r="C118" s="22" t="s">
        <v>28</v>
      </c>
      <c r="D118" s="32" t="s">
        <v>24</v>
      </c>
      <c r="E118" s="32" t="s">
        <v>156</v>
      </c>
      <c r="F118" s="54" t="s">
        <v>158</v>
      </c>
      <c r="G118" s="78" t="s">
        <v>16</v>
      </c>
      <c r="H118" s="72">
        <f>SUM('[1]9'!G610)</f>
        <v>3615.6</v>
      </c>
    </row>
    <row r="119" spans="1:8" s="55" customFormat="1" ht="27.75" customHeight="1">
      <c r="A119" s="31"/>
      <c r="B119" s="2" t="s">
        <v>122</v>
      </c>
      <c r="C119" s="22" t="s">
        <v>28</v>
      </c>
      <c r="D119" s="32" t="s">
        <v>24</v>
      </c>
      <c r="E119" s="32" t="s">
        <v>156</v>
      </c>
      <c r="F119" s="54" t="s">
        <v>158</v>
      </c>
      <c r="G119" s="78" t="s">
        <v>11</v>
      </c>
      <c r="H119" s="72">
        <f>SUM('[1]9'!G615)</f>
        <v>117.80000000000001</v>
      </c>
    </row>
    <row r="120" spans="1:8" ht="33.75" customHeight="1">
      <c r="A120" s="31"/>
      <c r="B120" s="2" t="s">
        <v>122</v>
      </c>
      <c r="C120" s="22" t="s">
        <v>28</v>
      </c>
      <c r="D120" s="32" t="s">
        <v>24</v>
      </c>
      <c r="E120" s="32" t="s">
        <v>156</v>
      </c>
      <c r="F120" s="54" t="s">
        <v>101</v>
      </c>
      <c r="G120" s="78" t="s">
        <v>11</v>
      </c>
      <c r="H120" s="72">
        <f>SUM('[1]9'!G627)</f>
        <v>271.2</v>
      </c>
    </row>
    <row r="121" spans="1:8" ht="36" customHeight="1">
      <c r="A121" s="31"/>
      <c r="B121" s="2" t="s">
        <v>122</v>
      </c>
      <c r="C121" s="22" t="s">
        <v>28</v>
      </c>
      <c r="D121" s="32" t="s">
        <v>24</v>
      </c>
      <c r="E121" s="32" t="s">
        <v>9</v>
      </c>
      <c r="F121" s="54" t="s">
        <v>158</v>
      </c>
      <c r="G121" s="78" t="s">
        <v>11</v>
      </c>
      <c r="H121" s="72">
        <f>SUM('[1]9'!G680)</f>
        <v>40</v>
      </c>
    </row>
    <row r="122" spans="1:8" ht="46.5" customHeight="1">
      <c r="A122" s="31"/>
      <c r="B122" s="71" t="s">
        <v>115</v>
      </c>
      <c r="C122" s="22" t="s">
        <v>168</v>
      </c>
      <c r="D122" s="32" t="s">
        <v>24</v>
      </c>
      <c r="E122" s="32" t="s">
        <v>156</v>
      </c>
      <c r="F122" s="54" t="s">
        <v>164</v>
      </c>
      <c r="G122" s="78"/>
      <c r="H122" s="72">
        <f>SUM(H123)</f>
        <v>1105.1999999999998</v>
      </c>
    </row>
    <row r="123" spans="1:8" ht="65.25" customHeight="1">
      <c r="A123" s="31"/>
      <c r="B123" s="71" t="s">
        <v>188</v>
      </c>
      <c r="C123" s="22" t="s">
        <v>168</v>
      </c>
      <c r="D123" s="32" t="s">
        <v>24</v>
      </c>
      <c r="E123" s="32" t="s">
        <v>156</v>
      </c>
      <c r="F123" s="54" t="s">
        <v>164</v>
      </c>
      <c r="G123" s="78" t="s">
        <v>16</v>
      </c>
      <c r="H123" s="72">
        <f>SUM('[1]9'!G622)</f>
        <v>1105.1999999999998</v>
      </c>
    </row>
    <row r="124" spans="1:8" ht="51" customHeight="1">
      <c r="A124" s="31"/>
      <c r="B124" s="84" t="s">
        <v>189</v>
      </c>
      <c r="C124" s="73" t="s">
        <v>28</v>
      </c>
      <c r="D124" s="32" t="s">
        <v>24</v>
      </c>
      <c r="E124" s="32" t="s">
        <v>9</v>
      </c>
      <c r="F124" s="54" t="s">
        <v>102</v>
      </c>
      <c r="G124" s="78" t="s">
        <v>11</v>
      </c>
      <c r="H124" s="72">
        <f>SUM('[1]9'!G672)</f>
        <v>6</v>
      </c>
    </row>
    <row r="125" spans="1:8" ht="51.75" customHeight="1">
      <c r="A125" s="31"/>
      <c r="B125" s="84" t="s">
        <v>202</v>
      </c>
      <c r="C125" s="22" t="s">
        <v>28</v>
      </c>
      <c r="D125" s="32" t="s">
        <v>24</v>
      </c>
      <c r="E125" s="32" t="s">
        <v>60</v>
      </c>
      <c r="F125" s="54" t="s">
        <v>106</v>
      </c>
      <c r="G125" s="78" t="s">
        <v>11</v>
      </c>
      <c r="H125" s="72">
        <f>SUM('[1]9'!G633)</f>
        <v>9</v>
      </c>
    </row>
    <row r="126" spans="1:8" ht="56.25" customHeight="1">
      <c r="A126" s="31"/>
      <c r="B126" s="2" t="s">
        <v>119</v>
      </c>
      <c r="C126" s="22" t="s">
        <v>28</v>
      </c>
      <c r="D126" s="32" t="s">
        <v>24</v>
      </c>
      <c r="E126" s="32" t="s">
        <v>60</v>
      </c>
      <c r="F126" s="54" t="s">
        <v>105</v>
      </c>
      <c r="G126" s="78" t="s">
        <v>11</v>
      </c>
      <c r="H126" s="72">
        <f>SUM('[1]9'!G637)</f>
        <v>8.4</v>
      </c>
    </row>
    <row r="127" spans="1:8" ht="47.25" customHeight="1">
      <c r="A127" s="31"/>
      <c r="B127" s="103" t="s">
        <v>90</v>
      </c>
      <c r="C127" s="22" t="s">
        <v>28</v>
      </c>
      <c r="D127" s="32" t="s">
        <v>24</v>
      </c>
      <c r="E127" s="32" t="s">
        <v>26</v>
      </c>
      <c r="F127" s="54" t="s">
        <v>73</v>
      </c>
      <c r="G127" s="78" t="s">
        <v>11</v>
      </c>
      <c r="H127" s="72">
        <f>SUM('[1]9'!G557)</f>
        <v>331</v>
      </c>
    </row>
    <row r="128" spans="1:8" ht="44.25" customHeight="1">
      <c r="A128" s="31"/>
      <c r="B128" s="103" t="s">
        <v>90</v>
      </c>
      <c r="C128" s="22" t="s">
        <v>28</v>
      </c>
      <c r="D128" s="32" t="s">
        <v>24</v>
      </c>
      <c r="E128" s="32" t="s">
        <v>9</v>
      </c>
      <c r="F128" s="54" t="s">
        <v>73</v>
      </c>
      <c r="G128" s="78" t="s">
        <v>11</v>
      </c>
      <c r="H128" s="72">
        <f>SUM('[1]9'!G676)</f>
        <v>4.8</v>
      </c>
    </row>
    <row r="129" spans="1:8" ht="47.25" customHeight="1">
      <c r="A129" s="31"/>
      <c r="B129" s="103" t="s">
        <v>121</v>
      </c>
      <c r="C129" s="22" t="s">
        <v>28</v>
      </c>
      <c r="D129" s="32" t="s">
        <v>24</v>
      </c>
      <c r="E129" s="32" t="s">
        <v>25</v>
      </c>
      <c r="F129" s="54" t="s">
        <v>108</v>
      </c>
      <c r="G129" s="78" t="s">
        <v>11</v>
      </c>
      <c r="H129" s="72">
        <f>SUM('[1]9'!G660)</f>
        <v>276</v>
      </c>
    </row>
    <row r="130" spans="1:8" ht="60.75" customHeight="1">
      <c r="A130" s="31"/>
      <c r="B130" s="85" t="s">
        <v>203</v>
      </c>
      <c r="C130" s="73" t="s">
        <v>28</v>
      </c>
      <c r="D130" s="78" t="s">
        <v>24</v>
      </c>
      <c r="E130" s="78" t="s">
        <v>26</v>
      </c>
      <c r="F130" s="74" t="s">
        <v>169</v>
      </c>
      <c r="G130" s="78" t="s">
        <v>11</v>
      </c>
      <c r="H130" s="72">
        <f>SUM('[1]9'!G563)</f>
        <v>226.8</v>
      </c>
    </row>
    <row r="131" spans="1:8" ht="62.25" customHeight="1">
      <c r="A131" s="31"/>
      <c r="B131" s="85" t="s">
        <v>120</v>
      </c>
      <c r="C131" s="73" t="s">
        <v>28</v>
      </c>
      <c r="D131" s="78" t="s">
        <v>24</v>
      </c>
      <c r="E131" s="78" t="s">
        <v>26</v>
      </c>
      <c r="F131" s="74" t="s">
        <v>76</v>
      </c>
      <c r="G131" s="78" t="s">
        <v>11</v>
      </c>
      <c r="H131" s="72">
        <f>SUM('[1]9'!G567)</f>
        <v>8.4</v>
      </c>
    </row>
    <row r="132" spans="1:8" ht="60" customHeight="1">
      <c r="A132" s="31"/>
      <c r="B132" s="84" t="s">
        <v>87</v>
      </c>
      <c r="C132" s="73" t="s">
        <v>28</v>
      </c>
      <c r="D132" s="79" t="s">
        <v>24</v>
      </c>
      <c r="E132" s="79" t="s">
        <v>26</v>
      </c>
      <c r="F132" s="74" t="s">
        <v>75</v>
      </c>
      <c r="G132" s="79" t="s">
        <v>11</v>
      </c>
      <c r="H132" s="72">
        <f>SUM('[1]9'!G571)</f>
        <v>14.4</v>
      </c>
    </row>
    <row r="133" spans="1:8" ht="56.25" customHeight="1">
      <c r="A133" s="31"/>
      <c r="B133" s="85" t="s">
        <v>111</v>
      </c>
      <c r="C133" s="73" t="s">
        <v>28</v>
      </c>
      <c r="D133" s="79" t="s">
        <v>24</v>
      </c>
      <c r="E133" s="79" t="s">
        <v>38</v>
      </c>
      <c r="F133" s="74" t="s">
        <v>110</v>
      </c>
      <c r="G133" s="79"/>
      <c r="H133" s="77">
        <f>H134</f>
        <v>289</v>
      </c>
    </row>
    <row r="134" spans="1:8" ht="63.75" customHeight="1">
      <c r="A134" s="31"/>
      <c r="B134" s="85" t="s">
        <v>109</v>
      </c>
      <c r="C134" s="73" t="s">
        <v>28</v>
      </c>
      <c r="D134" s="104" t="s">
        <v>24</v>
      </c>
      <c r="E134" s="104" t="s">
        <v>38</v>
      </c>
      <c r="F134" s="74" t="s">
        <v>112</v>
      </c>
      <c r="G134" s="104" t="s">
        <v>11</v>
      </c>
      <c r="H134" s="105">
        <f>SUM('[1]9'!G747)</f>
        <v>289</v>
      </c>
    </row>
    <row r="135" spans="1:8" ht="46.5" customHeight="1">
      <c r="A135" s="31"/>
      <c r="B135" s="85" t="s">
        <v>104</v>
      </c>
      <c r="C135" s="73" t="s">
        <v>194</v>
      </c>
      <c r="D135" s="79" t="s">
        <v>24</v>
      </c>
      <c r="E135" s="79" t="s">
        <v>26</v>
      </c>
      <c r="F135" s="74" t="s">
        <v>159</v>
      </c>
      <c r="G135" s="79"/>
      <c r="H135" s="77">
        <f>SUM(H136:H140)</f>
        <v>3491</v>
      </c>
    </row>
    <row r="136" spans="1:8" ht="51.75" customHeight="1">
      <c r="A136" s="31"/>
      <c r="B136" s="85" t="s">
        <v>104</v>
      </c>
      <c r="C136" s="73" t="s">
        <v>194</v>
      </c>
      <c r="D136" s="79" t="s">
        <v>24</v>
      </c>
      <c r="E136" s="79" t="s">
        <v>26</v>
      </c>
      <c r="F136" s="74" t="s">
        <v>160</v>
      </c>
      <c r="G136" s="79" t="s">
        <v>16</v>
      </c>
      <c r="H136" s="77">
        <f>SUM('[1]9'!G587)</f>
        <v>2650.9</v>
      </c>
    </row>
    <row r="137" spans="1:8" ht="44.25" customHeight="1">
      <c r="A137" s="31"/>
      <c r="B137" s="85" t="s">
        <v>104</v>
      </c>
      <c r="C137" s="73" t="s">
        <v>194</v>
      </c>
      <c r="D137" s="79" t="s">
        <v>24</v>
      </c>
      <c r="E137" s="79" t="s">
        <v>26</v>
      </c>
      <c r="F137" s="74" t="s">
        <v>160</v>
      </c>
      <c r="G137" s="79" t="s">
        <v>11</v>
      </c>
      <c r="H137" s="77">
        <f>SUM('[1]9'!G591)</f>
        <v>344.09999999999997</v>
      </c>
    </row>
    <row r="138" spans="1:8" ht="45.75" customHeight="1">
      <c r="A138" s="31"/>
      <c r="B138" s="85" t="s">
        <v>104</v>
      </c>
      <c r="C138" s="73" t="s">
        <v>194</v>
      </c>
      <c r="D138" s="79" t="s">
        <v>24</v>
      </c>
      <c r="E138" s="79" t="s">
        <v>26</v>
      </c>
      <c r="F138" s="74" t="s">
        <v>160</v>
      </c>
      <c r="G138" s="79" t="s">
        <v>61</v>
      </c>
      <c r="H138" s="77">
        <f>SUM('[1]9'!G595)</f>
        <v>1</v>
      </c>
    </row>
    <row r="139" spans="1:8" ht="54" customHeight="1">
      <c r="A139" s="17">
        <v>54</v>
      </c>
      <c r="B139" s="85" t="s">
        <v>104</v>
      </c>
      <c r="C139" s="73" t="s">
        <v>194</v>
      </c>
      <c r="D139" s="79" t="s">
        <v>24</v>
      </c>
      <c r="E139" s="79" t="s">
        <v>26</v>
      </c>
      <c r="F139" s="74" t="s">
        <v>160</v>
      </c>
      <c r="G139" s="79" t="s">
        <v>18</v>
      </c>
      <c r="H139" s="77">
        <f>SUM('[1]9'!G598)</f>
        <v>16.1</v>
      </c>
    </row>
    <row r="140" spans="1:8" ht="45.75" customHeight="1">
      <c r="A140" s="17"/>
      <c r="B140" s="85" t="s">
        <v>104</v>
      </c>
      <c r="C140" s="73" t="s">
        <v>194</v>
      </c>
      <c r="D140" s="79" t="s">
        <v>24</v>
      </c>
      <c r="E140" s="79" t="s">
        <v>26</v>
      </c>
      <c r="F140" s="74" t="s">
        <v>103</v>
      </c>
      <c r="G140" s="79" t="s">
        <v>11</v>
      </c>
      <c r="H140" s="77">
        <f>SUM('[1]9'!G601)</f>
        <v>478.9</v>
      </c>
    </row>
    <row r="141" spans="1:8" ht="15.75" customHeight="1">
      <c r="A141" s="17"/>
      <c r="B141" s="98" t="s">
        <v>190</v>
      </c>
      <c r="C141" s="87"/>
      <c r="D141" s="82" t="s">
        <v>24</v>
      </c>
      <c r="E141" s="82"/>
      <c r="F141" s="83"/>
      <c r="G141" s="82"/>
      <c r="H141" s="102">
        <f>SUM(H102+H107+H108+H110+H111+H117+H125+H126+H127+H129+H131+H132+H133+H135+H122+H128+H109+H130+H124)</f>
        <v>73187.20000000001</v>
      </c>
    </row>
    <row r="142" spans="1:8" ht="60.75" customHeight="1">
      <c r="A142" s="39"/>
      <c r="B142" s="85" t="s">
        <v>115</v>
      </c>
      <c r="C142" s="73" t="s">
        <v>192</v>
      </c>
      <c r="D142" s="79" t="s">
        <v>161</v>
      </c>
      <c r="E142" s="79" t="s">
        <v>162</v>
      </c>
      <c r="F142" s="74" t="s">
        <v>163</v>
      </c>
      <c r="G142" s="79" t="s">
        <v>16</v>
      </c>
      <c r="H142" s="102">
        <f>SUM('[1]9'!G801)</f>
        <v>2218.9</v>
      </c>
    </row>
    <row r="143" spans="1:8" ht="63.75" customHeight="1">
      <c r="A143" s="39"/>
      <c r="B143" s="85" t="s">
        <v>188</v>
      </c>
      <c r="C143" s="87" t="s">
        <v>192</v>
      </c>
      <c r="D143" s="79" t="s">
        <v>161</v>
      </c>
      <c r="E143" s="79" t="s">
        <v>162</v>
      </c>
      <c r="F143" s="74" t="s">
        <v>164</v>
      </c>
      <c r="G143" s="79" t="s">
        <v>16</v>
      </c>
      <c r="H143" s="61">
        <f>SUM('[1]9'!G806)</f>
        <v>425.8</v>
      </c>
    </row>
    <row r="144" spans="1:8" ht="47.25" customHeight="1">
      <c r="A144" s="39"/>
      <c r="B144" s="85" t="s">
        <v>191</v>
      </c>
      <c r="C144" s="87"/>
      <c r="D144" s="82" t="s">
        <v>161</v>
      </c>
      <c r="E144" s="82"/>
      <c r="F144" s="83"/>
      <c r="G144" s="82"/>
      <c r="H144" s="61">
        <f>SUM(H142+H143)</f>
        <v>2644.7000000000003</v>
      </c>
    </row>
    <row r="145" spans="2:8" ht="24.75" customHeight="1">
      <c r="B145" s="85" t="s">
        <v>32</v>
      </c>
      <c r="C145" s="87"/>
      <c r="D145" s="79"/>
      <c r="E145" s="79"/>
      <c r="F145" s="74"/>
      <c r="G145" s="79"/>
      <c r="H145" s="61">
        <f>SUM(H144+H141+H101+H92+H42)</f>
        <v>466177.70000000007</v>
      </c>
    </row>
    <row r="146" spans="1:8" s="37" customFormat="1" ht="18" customHeight="1">
      <c r="A146" s="8"/>
      <c r="B146" s="97"/>
      <c r="C146" s="97"/>
      <c r="D146" s="97"/>
      <c r="E146" s="97"/>
      <c r="F146" s="97"/>
      <c r="G146" s="97"/>
      <c r="H146" s="68"/>
    </row>
    <row r="147" spans="2:7" ht="11.25" customHeight="1">
      <c r="B147" s="97" t="s">
        <v>200</v>
      </c>
      <c r="C147" s="97"/>
      <c r="D147" s="97"/>
      <c r="E147" s="97"/>
      <c r="F147" s="97"/>
      <c r="G147" s="97"/>
    </row>
    <row r="148" spans="2:7" ht="9.75" customHeight="1">
      <c r="B148" s="97" t="s">
        <v>199</v>
      </c>
      <c r="C148" s="97"/>
      <c r="D148" s="97"/>
      <c r="E148" s="97"/>
      <c r="F148" s="97"/>
      <c r="G148" s="97"/>
    </row>
    <row r="149" spans="2:7" ht="10.5" customHeight="1">
      <c r="B149" s="97" t="s">
        <v>198</v>
      </c>
      <c r="C149" s="97"/>
      <c r="D149" s="97"/>
      <c r="E149" s="97"/>
      <c r="F149" s="97"/>
      <c r="G149" s="97"/>
    </row>
    <row r="150" spans="2:7" ht="15" customHeight="1">
      <c r="B150" s="97" t="s">
        <v>197</v>
      </c>
      <c r="C150" s="97"/>
      <c r="D150" s="97"/>
      <c r="E150" s="97"/>
      <c r="F150" s="97"/>
      <c r="G150" s="97"/>
    </row>
    <row r="151" spans="2:7" ht="18" customHeight="1">
      <c r="B151" s="97" t="s">
        <v>196</v>
      </c>
      <c r="C151" s="97"/>
      <c r="D151" s="97"/>
      <c r="E151" s="97"/>
      <c r="F151" s="97"/>
      <c r="G151" s="97"/>
    </row>
    <row r="152" spans="2:7" ht="9.75" customHeight="1">
      <c r="B152" s="97" t="s">
        <v>211</v>
      </c>
      <c r="C152" s="97"/>
      <c r="D152" s="97"/>
      <c r="E152" s="97"/>
      <c r="F152" s="97"/>
      <c r="G152" s="97"/>
    </row>
    <row r="153" spans="2:7" ht="15.75" customHeight="1">
      <c r="B153" s="97" t="s">
        <v>195</v>
      </c>
      <c r="C153" s="97"/>
      <c r="D153" s="97"/>
      <c r="E153" s="97"/>
      <c r="F153" s="97"/>
      <c r="G153" s="97"/>
    </row>
    <row r="154" spans="2:7" ht="12.75" customHeight="1">
      <c r="B154" s="97" t="s">
        <v>193</v>
      </c>
      <c r="C154" s="97"/>
      <c r="D154" s="97"/>
      <c r="E154" s="97"/>
      <c r="F154" s="97"/>
      <c r="G154" s="97"/>
    </row>
    <row r="155" spans="2:8" ht="55.5" customHeight="1">
      <c r="B155" s="106"/>
      <c r="C155" s="109"/>
      <c r="D155" s="91"/>
      <c r="E155" s="91"/>
      <c r="F155" s="111"/>
      <c r="G155" s="91"/>
      <c r="H155" s="107"/>
    </row>
    <row r="156" spans="2:8" ht="56.25" customHeight="1">
      <c r="B156" s="106"/>
      <c r="C156" s="109"/>
      <c r="D156" s="91"/>
      <c r="E156" s="91"/>
      <c r="F156" s="111"/>
      <c r="G156" s="91"/>
      <c r="H156" s="107"/>
    </row>
    <row r="157" spans="2:8" ht="34.5" customHeight="1">
      <c r="B157" s="108"/>
      <c r="C157" s="109"/>
      <c r="D157" s="91"/>
      <c r="E157" s="91"/>
      <c r="F157" s="111"/>
      <c r="G157" s="91"/>
      <c r="H157" s="107"/>
    </row>
    <row r="158" spans="2:8" ht="35.25" customHeight="1">
      <c r="B158" s="108"/>
      <c r="C158" s="109"/>
      <c r="D158" s="91"/>
      <c r="E158" s="91"/>
      <c r="F158" s="111"/>
      <c r="G158" s="91"/>
      <c r="H158" s="107"/>
    </row>
    <row r="159" spans="2:8" ht="30.75" customHeight="1">
      <c r="B159" s="108"/>
      <c r="C159" s="109"/>
      <c r="D159" s="91"/>
      <c r="E159" s="91"/>
      <c r="F159" s="111"/>
      <c r="G159" s="91"/>
      <c r="H159" s="107"/>
    </row>
    <row r="160" spans="1:8" s="55" customFormat="1" ht="38.25" customHeight="1">
      <c r="A160" s="8"/>
      <c r="B160" s="108"/>
      <c r="C160" s="109"/>
      <c r="D160" s="91"/>
      <c r="E160" s="91"/>
      <c r="F160" s="111"/>
      <c r="G160" s="91"/>
      <c r="H160" s="107"/>
    </row>
    <row r="161" spans="2:8" ht="26.25" customHeight="1">
      <c r="B161" s="108"/>
      <c r="C161" s="109"/>
      <c r="D161" s="91"/>
      <c r="E161" s="91"/>
      <c r="F161" s="111"/>
      <c r="G161" s="91"/>
      <c r="H161" s="107"/>
    </row>
    <row r="162" spans="1:8" s="55" customFormat="1" ht="15">
      <c r="A162" s="8"/>
      <c r="B162" s="108"/>
      <c r="C162" s="109"/>
      <c r="D162" s="91"/>
      <c r="E162" s="91"/>
      <c r="F162" s="111"/>
      <c r="G162" s="91"/>
      <c r="H162" s="107"/>
    </row>
    <row r="163" spans="2:8" ht="46.5" customHeight="1">
      <c r="B163" s="108"/>
      <c r="C163" s="109"/>
      <c r="D163" s="91"/>
      <c r="E163" s="91"/>
      <c r="F163" s="111"/>
      <c r="G163" s="91"/>
      <c r="H163" s="107"/>
    </row>
    <row r="164" spans="2:8" ht="52.5" customHeight="1">
      <c r="B164" s="110"/>
      <c r="C164" s="109"/>
      <c r="D164" s="91"/>
      <c r="E164" s="91"/>
      <c r="F164" s="111"/>
      <c r="G164" s="91"/>
      <c r="H164" s="107"/>
    </row>
    <row r="165" spans="2:8" ht="60" customHeight="1">
      <c r="B165" s="110"/>
      <c r="C165" s="109"/>
      <c r="D165" s="91"/>
      <c r="E165" s="91"/>
      <c r="F165" s="111"/>
      <c r="G165" s="91"/>
      <c r="H165" s="107"/>
    </row>
    <row r="166" spans="2:9" ht="51" customHeight="1">
      <c r="B166" s="108"/>
      <c r="C166" s="109"/>
      <c r="D166" s="91"/>
      <c r="E166" s="91"/>
      <c r="F166" s="111"/>
      <c r="G166" s="91"/>
      <c r="H166" s="107"/>
      <c r="I166" s="55"/>
    </row>
    <row r="167" spans="2:8" ht="58.5" customHeight="1">
      <c r="B167" s="108"/>
      <c r="C167" s="109"/>
      <c r="D167" s="91"/>
      <c r="E167" s="91"/>
      <c r="F167" s="111"/>
      <c r="G167" s="91"/>
      <c r="H167" s="107"/>
    </row>
    <row r="168" spans="2:8" ht="53.25" customHeight="1">
      <c r="B168" s="99"/>
      <c r="C168" s="109"/>
      <c r="D168" s="91"/>
      <c r="E168" s="91"/>
      <c r="F168" s="111"/>
      <c r="G168" s="91"/>
      <c r="H168" s="107"/>
    </row>
    <row r="169" spans="2:8" ht="46.5" customHeight="1">
      <c r="B169" s="99"/>
      <c r="C169" s="109"/>
      <c r="D169" s="91"/>
      <c r="E169" s="91"/>
      <c r="F169" s="111"/>
      <c r="G169" s="91"/>
      <c r="H169" s="107"/>
    </row>
    <row r="170" spans="2:8" ht="42.75" customHeight="1">
      <c r="B170" s="99"/>
      <c r="C170" s="109"/>
      <c r="D170" s="91"/>
      <c r="E170" s="91"/>
      <c r="F170" s="111"/>
      <c r="G170" s="91"/>
      <c r="H170" s="107"/>
    </row>
    <row r="171" spans="2:8" ht="59.25" customHeight="1">
      <c r="B171" s="99"/>
      <c r="C171" s="109"/>
      <c r="D171" s="91"/>
      <c r="E171" s="91"/>
      <c r="F171" s="111"/>
      <c r="G171" s="91"/>
      <c r="H171" s="107"/>
    </row>
    <row r="172" spans="2:9" ht="56.25" customHeight="1">
      <c r="B172" s="99"/>
      <c r="C172" s="109"/>
      <c r="D172" s="91"/>
      <c r="E172" s="91"/>
      <c r="F172" s="111"/>
      <c r="G172" s="91"/>
      <c r="H172" s="107"/>
      <c r="I172" s="97"/>
    </row>
    <row r="173" spans="2:9" ht="49.5" customHeight="1">
      <c r="B173" s="108"/>
      <c r="C173" s="109"/>
      <c r="D173" s="91"/>
      <c r="E173" s="91"/>
      <c r="F173" s="111"/>
      <c r="G173" s="91"/>
      <c r="H173" s="107"/>
      <c r="I173" s="97"/>
    </row>
    <row r="174" spans="2:9" ht="47.25" customHeight="1">
      <c r="B174" s="99"/>
      <c r="C174" s="109"/>
      <c r="D174" s="91"/>
      <c r="E174" s="91"/>
      <c r="F174" s="111"/>
      <c r="G174" s="91"/>
      <c r="H174" s="107"/>
      <c r="I174" s="97"/>
    </row>
    <row r="175" spans="2:9" ht="45.75" customHeight="1">
      <c r="B175" s="99"/>
      <c r="C175" s="109"/>
      <c r="D175" s="91"/>
      <c r="E175" s="91"/>
      <c r="F175" s="111"/>
      <c r="G175" s="91"/>
      <c r="H175" s="107"/>
      <c r="I175" s="97"/>
    </row>
    <row r="176" spans="2:9" ht="57.75" customHeight="1">
      <c r="B176" s="99"/>
      <c r="C176" s="109"/>
      <c r="D176" s="91"/>
      <c r="E176" s="91"/>
      <c r="F176" s="111"/>
      <c r="G176" s="91"/>
      <c r="H176" s="107"/>
      <c r="I176" s="97"/>
    </row>
    <row r="177" spans="2:9" ht="57" customHeight="1">
      <c r="B177" s="99"/>
      <c r="C177" s="109"/>
      <c r="D177" s="91"/>
      <c r="E177" s="91"/>
      <c r="F177" s="112"/>
      <c r="G177" s="91"/>
      <c r="H177" s="107"/>
      <c r="I177" s="97"/>
    </row>
    <row r="178" spans="2:9" ht="48.75" customHeight="1">
      <c r="B178" s="99"/>
      <c r="C178" s="109"/>
      <c r="D178" s="91"/>
      <c r="E178" s="91"/>
      <c r="F178" s="111"/>
      <c r="G178" s="91"/>
      <c r="H178" s="107"/>
      <c r="I178" s="97"/>
    </row>
    <row r="179" spans="2:9" ht="44.25" customHeight="1">
      <c r="B179" s="99"/>
      <c r="C179" s="109"/>
      <c r="D179" s="91"/>
      <c r="E179" s="91"/>
      <c r="F179" s="111"/>
      <c r="G179" s="91"/>
      <c r="H179" s="107"/>
      <c r="I179" s="97"/>
    </row>
    <row r="180" spans="2:9" ht="43.5" customHeight="1">
      <c r="B180" s="99"/>
      <c r="C180" s="109"/>
      <c r="D180" s="91"/>
      <c r="E180" s="91"/>
      <c r="F180" s="111"/>
      <c r="G180" s="91"/>
      <c r="H180" s="107"/>
      <c r="I180" s="97"/>
    </row>
    <row r="181" spans="2:9" ht="42.75" customHeight="1">
      <c r="B181" s="99"/>
      <c r="C181" s="109"/>
      <c r="D181" s="91"/>
      <c r="E181" s="91"/>
      <c r="F181" s="111"/>
      <c r="G181" s="91"/>
      <c r="H181" s="107"/>
      <c r="I181" s="97"/>
    </row>
    <row r="182" spans="2:9" ht="45" customHeight="1">
      <c r="B182" s="99"/>
      <c r="C182" s="109"/>
      <c r="D182" s="91"/>
      <c r="E182" s="91"/>
      <c r="F182" s="111"/>
      <c r="G182" s="91"/>
      <c r="H182" s="107"/>
      <c r="I182" s="97"/>
    </row>
    <row r="183" spans="2:9" ht="42" customHeight="1">
      <c r="B183" s="99"/>
      <c r="C183" s="109"/>
      <c r="D183" s="91"/>
      <c r="E183" s="91"/>
      <c r="F183" s="111"/>
      <c r="G183" s="91"/>
      <c r="H183" s="107"/>
      <c r="I183" s="97"/>
    </row>
    <row r="184" spans="2:9" ht="22.5" customHeight="1">
      <c r="B184" s="113"/>
      <c r="C184" s="109"/>
      <c r="D184" s="114"/>
      <c r="E184" s="114"/>
      <c r="F184" s="115"/>
      <c r="G184" s="114"/>
      <c r="H184" s="107"/>
      <c r="I184" s="97"/>
    </row>
    <row r="185" spans="2:9" ht="15">
      <c r="B185" s="99"/>
      <c r="C185" s="109"/>
      <c r="D185" s="91"/>
      <c r="E185" s="91"/>
      <c r="F185" s="111"/>
      <c r="G185" s="91"/>
      <c r="H185" s="107"/>
      <c r="I185" s="97"/>
    </row>
    <row r="186" spans="2:9" ht="45.75" customHeight="1">
      <c r="B186" s="99"/>
      <c r="C186" s="109"/>
      <c r="D186" s="91"/>
      <c r="E186" s="91"/>
      <c r="F186" s="111"/>
      <c r="G186" s="91"/>
      <c r="H186" s="107"/>
      <c r="I186" s="97"/>
    </row>
    <row r="187" spans="2:9" ht="64.5" customHeight="1">
      <c r="B187" s="116"/>
      <c r="C187" s="109"/>
      <c r="D187" s="114"/>
      <c r="E187" s="114"/>
      <c r="F187" s="115"/>
      <c r="G187" s="114"/>
      <c r="H187" s="107"/>
      <c r="I187" s="97"/>
    </row>
    <row r="188" spans="2:9" ht="15">
      <c r="B188" s="99"/>
      <c r="C188" s="109"/>
      <c r="D188" s="91"/>
      <c r="E188" s="91"/>
      <c r="F188" s="111"/>
      <c r="G188" s="91"/>
      <c r="H188" s="107"/>
      <c r="I188" s="99"/>
    </row>
    <row r="189" spans="2:9" ht="11.25">
      <c r="B189" s="117"/>
      <c r="C189" s="117"/>
      <c r="D189" s="117"/>
      <c r="E189" s="117"/>
      <c r="F189" s="117"/>
      <c r="G189" s="117"/>
      <c r="H189" s="118"/>
      <c r="I189" s="97"/>
    </row>
    <row r="190" spans="2:9" ht="11.25">
      <c r="B190" s="117"/>
      <c r="C190" s="117"/>
      <c r="D190" s="117"/>
      <c r="E190" s="117"/>
      <c r="F190" s="117"/>
      <c r="G190" s="117"/>
      <c r="H190" s="118"/>
      <c r="I190" s="97"/>
    </row>
    <row r="191" spans="2:9" ht="11.25">
      <c r="B191" s="117"/>
      <c r="C191" s="117"/>
      <c r="D191" s="117"/>
      <c r="E191" s="117"/>
      <c r="F191" s="117"/>
      <c r="G191" s="117"/>
      <c r="H191" s="118"/>
      <c r="I191" s="97"/>
    </row>
    <row r="192" spans="2:9" ht="11.25">
      <c r="B192" s="117"/>
      <c r="C192" s="117"/>
      <c r="D192" s="117"/>
      <c r="E192" s="117"/>
      <c r="F192" s="117"/>
      <c r="G192" s="117"/>
      <c r="H192" s="118"/>
      <c r="I192" s="97"/>
    </row>
    <row r="193" spans="2:9" ht="11.25">
      <c r="B193" s="117"/>
      <c r="C193" s="117"/>
      <c r="D193" s="117"/>
      <c r="E193" s="117"/>
      <c r="F193" s="117"/>
      <c r="G193" s="117"/>
      <c r="H193" s="118"/>
      <c r="I193" s="97"/>
    </row>
    <row r="194" spans="2:9" ht="11.25">
      <c r="B194" s="117"/>
      <c r="C194" s="117"/>
      <c r="D194" s="117"/>
      <c r="E194" s="117"/>
      <c r="F194" s="117"/>
      <c r="G194" s="117"/>
      <c r="H194" s="118"/>
      <c r="I194" s="97"/>
    </row>
    <row r="195" spans="2:9" ht="11.25">
      <c r="B195" s="117"/>
      <c r="C195" s="117"/>
      <c r="D195" s="117"/>
      <c r="E195" s="117"/>
      <c r="F195" s="117"/>
      <c r="G195" s="117"/>
      <c r="H195" s="118"/>
      <c r="I195" s="97"/>
    </row>
    <row r="196" spans="2:9" ht="11.25">
      <c r="B196" s="117"/>
      <c r="C196" s="117"/>
      <c r="D196" s="117"/>
      <c r="E196" s="117"/>
      <c r="F196" s="117"/>
      <c r="G196" s="117"/>
      <c r="H196" s="118"/>
      <c r="I196" s="97"/>
    </row>
    <row r="197" spans="2:9" ht="11.25">
      <c r="B197" s="117"/>
      <c r="C197" s="117"/>
      <c r="D197" s="117"/>
      <c r="E197" s="117"/>
      <c r="F197" s="117"/>
      <c r="G197" s="117"/>
      <c r="H197" s="118"/>
      <c r="I197" s="97"/>
    </row>
    <row r="198" spans="2:9" ht="11.25">
      <c r="B198" s="97"/>
      <c r="C198" s="97"/>
      <c r="D198" s="97"/>
      <c r="E198" s="97"/>
      <c r="F198" s="97"/>
      <c r="G198" s="97"/>
      <c r="I198" s="97"/>
    </row>
    <row r="199" spans="2:9" ht="11.25">
      <c r="B199" s="97"/>
      <c r="C199" s="97"/>
      <c r="D199" s="97"/>
      <c r="E199" s="97"/>
      <c r="F199" s="97"/>
      <c r="G199" s="97"/>
      <c r="H199" s="100"/>
      <c r="I199" s="97"/>
    </row>
    <row r="200" spans="2:9" ht="11.25">
      <c r="B200" s="97"/>
      <c r="C200" s="97"/>
      <c r="D200" s="97"/>
      <c r="E200" s="97"/>
      <c r="F200" s="97"/>
      <c r="G200" s="97"/>
      <c r="H200" s="100"/>
      <c r="I200" s="97"/>
    </row>
    <row r="201" spans="2:9" ht="11.25">
      <c r="B201" s="97"/>
      <c r="C201" s="97"/>
      <c r="D201" s="97"/>
      <c r="E201" s="97"/>
      <c r="F201" s="97"/>
      <c r="G201" s="97"/>
      <c r="H201" s="100"/>
      <c r="I201" s="97"/>
    </row>
    <row r="202" spans="2:9" ht="11.25">
      <c r="B202" s="97"/>
      <c r="C202" s="97"/>
      <c r="D202" s="97"/>
      <c r="E202" s="97"/>
      <c r="F202" s="97"/>
      <c r="G202" s="97"/>
      <c r="H202" s="100"/>
      <c r="I202" s="97"/>
    </row>
    <row r="203" spans="2:9" ht="11.25">
      <c r="B203" s="97"/>
      <c r="C203" s="97"/>
      <c r="D203" s="97"/>
      <c r="E203" s="97"/>
      <c r="F203" s="97"/>
      <c r="G203" s="97"/>
      <c r="H203" s="100"/>
      <c r="I203" s="97"/>
    </row>
    <row r="204" spans="2:9" ht="11.25">
      <c r="B204" s="97"/>
      <c r="C204" s="97"/>
      <c r="D204" s="97"/>
      <c r="E204" s="97"/>
      <c r="F204" s="97"/>
      <c r="G204" s="97"/>
      <c r="H204" s="100"/>
      <c r="I204" s="97"/>
    </row>
    <row r="205" spans="2:9" ht="11.25">
      <c r="B205" s="97"/>
      <c r="C205" s="97"/>
      <c r="D205" s="97"/>
      <c r="E205" s="97"/>
      <c r="F205" s="97"/>
      <c r="G205" s="97"/>
      <c r="H205" s="100"/>
      <c r="I205" s="97"/>
    </row>
    <row r="206" spans="2:9" ht="11.25">
      <c r="B206" s="97"/>
      <c r="C206" s="97"/>
      <c r="D206" s="97"/>
      <c r="E206" s="97"/>
      <c r="F206" s="97"/>
      <c r="G206" s="97"/>
      <c r="H206" s="100"/>
      <c r="I206" s="97"/>
    </row>
    <row r="207" spans="2:9" ht="11.25">
      <c r="B207" s="97"/>
      <c r="C207" s="97"/>
      <c r="D207" s="97"/>
      <c r="E207" s="97"/>
      <c r="F207" s="97"/>
      <c r="G207" s="97"/>
      <c r="H207" s="100"/>
      <c r="I207" s="97"/>
    </row>
    <row r="208" spans="2:9" ht="11.25">
      <c r="B208" s="97"/>
      <c r="C208" s="97"/>
      <c r="D208" s="97"/>
      <c r="E208" s="97"/>
      <c r="F208" s="97"/>
      <c r="G208" s="97"/>
      <c r="H208" s="100"/>
      <c r="I208" s="97"/>
    </row>
    <row r="209" spans="2:9" ht="11.25">
      <c r="B209" s="97"/>
      <c r="C209" s="97"/>
      <c r="D209" s="97"/>
      <c r="E209" s="97"/>
      <c r="F209" s="97"/>
      <c r="G209" s="97"/>
      <c r="H209" s="100"/>
      <c r="I209" s="97"/>
    </row>
    <row r="210" spans="2:9" ht="11.25">
      <c r="B210" s="97"/>
      <c r="C210" s="97"/>
      <c r="D210" s="97"/>
      <c r="E210" s="97"/>
      <c r="F210" s="97"/>
      <c r="G210" s="97"/>
      <c r="H210" s="100"/>
      <c r="I210" s="97"/>
    </row>
    <row r="211" spans="2:9" ht="11.25">
      <c r="B211" s="97"/>
      <c r="C211" s="97"/>
      <c r="D211" s="97"/>
      <c r="E211" s="97"/>
      <c r="F211" s="97"/>
      <c r="G211" s="97"/>
      <c r="H211" s="100"/>
      <c r="I211" s="97"/>
    </row>
    <row r="212" spans="2:9" ht="11.25">
      <c r="B212" s="97"/>
      <c r="C212" s="97"/>
      <c r="D212" s="97"/>
      <c r="E212" s="97"/>
      <c r="F212" s="97"/>
      <c r="G212" s="97"/>
      <c r="H212" s="100"/>
      <c r="I212" s="97"/>
    </row>
    <row r="213" spans="2:9" ht="11.25">
      <c r="B213" s="97"/>
      <c r="C213" s="97"/>
      <c r="D213" s="97"/>
      <c r="E213" s="97"/>
      <c r="F213" s="97"/>
      <c r="G213" s="97"/>
      <c r="H213" s="100"/>
      <c r="I213" s="97"/>
    </row>
    <row r="214" spans="2:9" ht="11.25">
      <c r="B214" s="97"/>
      <c r="C214" s="97"/>
      <c r="D214" s="97"/>
      <c r="E214" s="97"/>
      <c r="F214" s="97"/>
      <c r="G214" s="97"/>
      <c r="H214" s="100"/>
      <c r="I214" s="97"/>
    </row>
    <row r="215" spans="2:9" ht="11.25">
      <c r="B215" s="97"/>
      <c r="C215" s="97"/>
      <c r="D215" s="97"/>
      <c r="E215" s="97"/>
      <c r="F215" s="97"/>
      <c r="G215" s="97"/>
      <c r="H215" s="100"/>
      <c r="I215" s="97"/>
    </row>
    <row r="216" spans="2:9" ht="11.25">
      <c r="B216" s="97"/>
      <c r="C216" s="97"/>
      <c r="D216" s="97"/>
      <c r="E216" s="97"/>
      <c r="F216" s="97"/>
      <c r="G216" s="97"/>
      <c r="H216" s="100"/>
      <c r="I216" s="97"/>
    </row>
    <row r="217" spans="2:9" ht="11.25">
      <c r="B217" s="97"/>
      <c r="C217" s="97"/>
      <c r="D217" s="97"/>
      <c r="E217" s="97"/>
      <c r="F217" s="97"/>
      <c r="G217" s="97"/>
      <c r="H217" s="100"/>
      <c r="I217" s="97"/>
    </row>
    <row r="218" spans="2:9" ht="11.25">
      <c r="B218" s="97"/>
      <c r="C218" s="97"/>
      <c r="D218" s="97"/>
      <c r="E218" s="97"/>
      <c r="F218" s="97"/>
      <c r="G218" s="97"/>
      <c r="H218" s="100"/>
      <c r="I218" s="97"/>
    </row>
    <row r="219" spans="2:9" ht="11.25">
      <c r="B219" s="97"/>
      <c r="C219" s="97"/>
      <c r="D219" s="97"/>
      <c r="E219" s="97"/>
      <c r="F219" s="97"/>
      <c r="G219" s="97"/>
      <c r="H219" s="100"/>
      <c r="I219" s="97"/>
    </row>
    <row r="220" spans="2:9" ht="11.25">
      <c r="B220" s="97"/>
      <c r="C220" s="97"/>
      <c r="D220" s="97"/>
      <c r="E220" s="97"/>
      <c r="F220" s="97"/>
      <c r="G220" s="97"/>
      <c r="H220" s="100"/>
      <c r="I220" s="97"/>
    </row>
    <row r="221" spans="2:9" ht="11.25">
      <c r="B221" s="97"/>
      <c r="C221" s="97"/>
      <c r="D221" s="97"/>
      <c r="E221" s="97"/>
      <c r="F221" s="97"/>
      <c r="G221" s="97"/>
      <c r="H221" s="100"/>
      <c r="I221" s="97"/>
    </row>
    <row r="222" spans="2:9" ht="11.25">
      <c r="B222" s="97"/>
      <c r="C222" s="97"/>
      <c r="D222" s="97"/>
      <c r="E222" s="97"/>
      <c r="F222" s="97"/>
      <c r="G222" s="97"/>
      <c r="H222" s="100"/>
      <c r="I222" s="97"/>
    </row>
    <row r="223" spans="2:9" ht="11.25">
      <c r="B223" s="97"/>
      <c r="C223" s="97"/>
      <c r="D223" s="97"/>
      <c r="E223" s="97"/>
      <c r="F223" s="97"/>
      <c r="G223" s="97"/>
      <c r="H223" s="100"/>
      <c r="I223" s="97"/>
    </row>
    <row r="224" spans="2:9" ht="11.25">
      <c r="B224" s="97"/>
      <c r="C224" s="97"/>
      <c r="D224" s="97"/>
      <c r="E224" s="97"/>
      <c r="F224" s="97"/>
      <c r="G224" s="97"/>
      <c r="H224" s="100"/>
      <c r="I224" s="97"/>
    </row>
    <row r="225" spans="2:9" ht="11.25">
      <c r="B225" s="97"/>
      <c r="C225" s="97"/>
      <c r="D225" s="97"/>
      <c r="E225" s="97"/>
      <c r="F225" s="97"/>
      <c r="G225" s="97"/>
      <c r="H225" s="100"/>
      <c r="I225" s="97"/>
    </row>
    <row r="226" spans="2:9" ht="11.25">
      <c r="B226" s="97"/>
      <c r="C226" s="97"/>
      <c r="D226" s="97"/>
      <c r="E226" s="97"/>
      <c r="F226" s="97"/>
      <c r="G226" s="97"/>
      <c r="H226" s="100"/>
      <c r="I226" s="97"/>
    </row>
    <row r="227" spans="2:9" ht="11.25">
      <c r="B227" s="97"/>
      <c r="C227" s="97"/>
      <c r="D227" s="97"/>
      <c r="E227" s="97"/>
      <c r="F227" s="97"/>
      <c r="G227" s="97"/>
      <c r="H227" s="100"/>
      <c r="I227" s="97"/>
    </row>
    <row r="228" spans="2:9" ht="11.25">
      <c r="B228" s="97"/>
      <c r="C228" s="97"/>
      <c r="D228" s="97"/>
      <c r="E228" s="97"/>
      <c r="F228" s="97"/>
      <c r="G228" s="97"/>
      <c r="H228" s="100"/>
      <c r="I228" s="97"/>
    </row>
    <row r="229" spans="2:9" ht="11.25">
      <c r="B229" s="97"/>
      <c r="C229" s="97"/>
      <c r="D229" s="97"/>
      <c r="E229" s="97"/>
      <c r="F229" s="97"/>
      <c r="G229" s="97"/>
      <c r="H229" s="100"/>
      <c r="I229" s="97"/>
    </row>
    <row r="230" spans="2:9" ht="11.25">
      <c r="B230" s="97"/>
      <c r="C230" s="97"/>
      <c r="D230" s="97"/>
      <c r="E230" s="97"/>
      <c r="F230" s="97"/>
      <c r="G230" s="97"/>
      <c r="H230" s="100"/>
      <c r="I230" s="97"/>
    </row>
    <row r="231" spans="2:9" ht="11.25">
      <c r="B231" s="97"/>
      <c r="C231" s="97"/>
      <c r="D231" s="97"/>
      <c r="E231" s="97"/>
      <c r="F231" s="97"/>
      <c r="G231" s="97"/>
      <c r="H231" s="100"/>
      <c r="I231" s="97"/>
    </row>
  </sheetData>
  <sheetProtection/>
  <mergeCells count="9">
    <mergeCell ref="E2:H2"/>
    <mergeCell ref="A4:H4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User2</cp:lastModifiedBy>
  <cp:lastPrinted>2019-11-15T03:38:27Z</cp:lastPrinted>
  <dcterms:created xsi:type="dcterms:W3CDTF">2005-08-08T03:52:14Z</dcterms:created>
  <dcterms:modified xsi:type="dcterms:W3CDTF">2019-12-16T05:53:26Z</dcterms:modified>
  <cp:category/>
  <cp:version/>
  <cp:contentType/>
  <cp:contentStatus/>
</cp:coreProperties>
</file>