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externalReferences>
    <externalReference r:id="rId4"/>
  </externalReferences>
  <definedNames>
    <definedName name="_xlnm.Print_Titles" localSheetId="0">'прил 5'!$7:$7</definedName>
  </definedNames>
  <calcPr fullCalcOnLoad="1"/>
</workbook>
</file>

<file path=xl/sharedStrings.xml><?xml version="1.0" encoding="utf-8"?>
<sst xmlns="http://schemas.openxmlformats.org/spreadsheetml/2006/main" count="113" uniqueCount="63">
  <si>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</si>
  <si>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</si>
  <si>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</si>
  <si>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</si>
  <si>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</si>
  <si>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</si>
  <si>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</si>
  <si>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</si>
  <si>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</si>
  <si>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</si>
  <si>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</si>
  <si>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</si>
  <si>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</si>
  <si>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</si>
  <si>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</si>
  <si>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</si>
  <si>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</si>
  <si>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</si>
  <si>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</si>
  <si>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</si>
  <si>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</si>
  <si>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</si>
  <si>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</si>
  <si>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</si>
  <si>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</si>
  <si>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</si>
  <si>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</si>
  <si>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</si>
  <si>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</si>
  <si>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</si>
  <si>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</si>
  <si>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</si>
  <si>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</si>
  <si>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</si>
  <si>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</si>
  <si>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</si>
  <si>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</si>
  <si>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</si>
  <si>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>СРЕДСТВА МАССОВОЙ ИНФОРМАЦИИ</t>
  </si>
  <si>
    <t>НАЦИОНАЛЬНАЯ ЭКОНОМИКА</t>
  </si>
  <si>
    <t>Сельское хозяйство и рыболовство</t>
  </si>
  <si>
    <t>Другие вопросы в области культуры, кинематографии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</si>
  <si>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</si>
  <si>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</si>
  <si>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</si>
  <si>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</si>
  <si>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</si>
  <si>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</si>
  <si>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Дорожное хозяйство (дорожные фонды)</t>
  </si>
  <si>
    <t>Молодежная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</si>
  <si>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</si>
  <si>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</si>
  <si>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</si>
  <si>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</si>
  <si>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Периодическая печать и издательства</t>
  </si>
  <si>
    <t xml:space="preserve">КУЛЬТУРА,КИНЕМАТОГРАФИЯ 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</si>
  <si>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</si>
  <si>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</si>
  <si>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от 25.12.2017 года №12/1-рд   </t>
  </si>
  <si>
    <t>тыс. рублей</t>
  </si>
  <si>
    <t>Наименование</t>
  </si>
  <si>
    <t>Обеспечение проведения выборов и референдумов</t>
  </si>
  <si>
    <t>Приложение 2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от 23 мая 2018 года  №5/2 -рд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</si>
</sst>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x\&#1086;&#1073;&#1097;&#1080;&#1081;%20&#1076;&#1086;&#1089;&#1090;&#1091;&#1087;\Users\&#1053;&#1072;&#1090;&#1072;&#1083;&#1100;&#1103;.&#1045;\Desktop\2018\&#1044;&#1059;&#1052;&#1067;\&#1044;&#1091;&#1084;&#1072;%202018\&#1055;&#1088;&#1080;&#1083;%209-1%20&#1042;&#1077;&#1076;&#1086;&#1084;&#1089;&#1090;&#1074;&#1077;&#1085;&#1085;&#1099;&#1077;%20&#1088;&#1072;&#1089;&#1093;&#1086;&#1076;&#1099;%202018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5"/>
      <sheetName val="7"/>
      <sheetName val="13"/>
    </sheetNames>
    <sheetDataSet>
      <sheetData sheetId="0">
        <row r="14">
          <cell r="G14">
            <v>3905.1000000000004</v>
          </cell>
        </row>
        <row r="32">
          <cell r="G32">
            <v>42.300000000000004</v>
          </cell>
        </row>
        <row r="57">
          <cell r="G57">
            <v>28550</v>
          </cell>
        </row>
        <row r="96">
          <cell r="G96">
            <v>2480.5</v>
          </cell>
        </row>
        <row r="138">
          <cell r="G138">
            <v>55563.3</v>
          </cell>
        </row>
        <row r="167">
          <cell r="G167">
            <v>141194</v>
          </cell>
        </row>
        <row r="190">
          <cell r="G190">
            <v>8564.8</v>
          </cell>
        </row>
        <row r="199">
          <cell r="G199">
            <v>165.3</v>
          </cell>
        </row>
        <row r="220">
          <cell r="G220">
            <v>1042.1</v>
          </cell>
        </row>
        <row r="240">
          <cell r="G240">
            <v>11798.300000000001</v>
          </cell>
        </row>
        <row r="300">
          <cell r="G300">
            <v>5918</v>
          </cell>
        </row>
        <row r="307">
          <cell r="G307">
            <v>50</v>
          </cell>
        </row>
        <row r="316">
          <cell r="G316">
            <v>9693.2</v>
          </cell>
        </row>
        <row r="336">
          <cell r="G336">
            <v>6776.400000000001</v>
          </cell>
        </row>
        <row r="356">
          <cell r="G356">
            <v>29.9</v>
          </cell>
        </row>
        <row r="367">
          <cell r="G367">
            <v>27741.199999999997</v>
          </cell>
        </row>
        <row r="384">
          <cell r="G384">
            <v>2015.9</v>
          </cell>
        </row>
        <row r="414">
          <cell r="G414">
            <v>22.5</v>
          </cell>
        </row>
        <row r="421">
          <cell r="G421">
            <v>400</v>
          </cell>
        </row>
        <row r="426">
          <cell r="G426">
            <v>13351.9</v>
          </cell>
        </row>
        <row r="540">
          <cell r="G540">
            <v>85</v>
          </cell>
        </row>
        <row r="546">
          <cell r="G546">
            <v>183.9</v>
          </cell>
        </row>
        <row r="561">
          <cell r="G561">
            <v>58.8</v>
          </cell>
        </row>
        <row r="565">
          <cell r="G565">
            <v>32</v>
          </cell>
        </row>
        <row r="574">
          <cell r="G574">
            <v>2044</v>
          </cell>
        </row>
        <row r="579">
          <cell r="G579">
            <v>500</v>
          </cell>
        </row>
        <row r="587">
          <cell r="G587">
            <v>36819.1</v>
          </cell>
        </row>
        <row r="597">
          <cell r="G597">
            <v>1870.6999999999998</v>
          </cell>
        </row>
        <row r="607">
          <cell r="G607">
            <v>68</v>
          </cell>
        </row>
        <row r="621">
          <cell r="G621">
            <v>315.5</v>
          </cell>
        </row>
        <row r="641">
          <cell r="G641">
            <v>3079</v>
          </cell>
        </row>
        <row r="648">
          <cell r="G648">
            <v>281.2</v>
          </cell>
        </row>
        <row r="658">
          <cell r="G658">
            <v>936.8999999999999</v>
          </cell>
        </row>
        <row r="678">
          <cell r="G678">
            <v>2137.2</v>
          </cell>
        </row>
        <row r="685">
          <cell r="G685">
            <v>2029.8999999999999</v>
          </cell>
        </row>
        <row r="703">
          <cell r="G703">
            <v>451.20000000000005</v>
          </cell>
        </row>
        <row r="720">
          <cell r="G720">
            <v>5</v>
          </cell>
        </row>
        <row r="729">
          <cell r="G729">
            <v>2455.7</v>
          </cell>
        </row>
        <row r="745">
          <cell r="G745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5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62.625" style="1" customWidth="1"/>
    <col min="2" max="2" width="6.625" style="2" customWidth="1"/>
    <col min="3" max="3" width="4.875" style="2" customWidth="1"/>
    <col min="4" max="4" width="25.00390625" style="4" customWidth="1"/>
    <col min="5" max="16384" width="9.125" style="1" customWidth="1"/>
  </cols>
  <sheetData>
    <row r="1" spans="2:4" ht="168.75" customHeight="1">
      <c r="B1" s="24" t="s">
        <v>62</v>
      </c>
      <c r="C1" s="24"/>
      <c r="D1" s="24"/>
    </row>
    <row r="3" spans="2:4" ht="123" customHeight="1">
      <c r="B3" s="24" t="s">
        <v>58</v>
      </c>
      <c r="C3" s="24"/>
      <c r="D3" s="24"/>
    </row>
    <row r="4" spans="2:4" ht="15.75" customHeight="1">
      <c r="B4" s="7"/>
      <c r="C4" s="7"/>
      <c r="D4" s="7"/>
    </row>
    <row r="5" spans="1:4" ht="31.5" customHeight="1">
      <c r="A5" s="25" t="s">
        <v>46</v>
      </c>
      <c r="B5" s="25"/>
      <c r="C5" s="25"/>
      <c r="D5" s="25"/>
    </row>
    <row r="6" spans="1:4" ht="15">
      <c r="A6" s="23" t="s">
        <v>59</v>
      </c>
      <c r="B6" s="23"/>
      <c r="C6" s="23"/>
      <c r="D6" s="23"/>
    </row>
    <row r="7" spans="1:4" ht="24.75" customHeight="1">
      <c r="A7" s="18" t="s">
        <v>60</v>
      </c>
      <c r="B7" s="19" t="s">
        <v>16</v>
      </c>
      <c r="C7" s="19" t="s">
        <v>17</v>
      </c>
      <c r="D7" s="20" t="s">
        <v>29</v>
      </c>
    </row>
    <row r="8" spans="1:4" ht="15">
      <c r="A8" s="8" t="s">
        <v>18</v>
      </c>
      <c r="B8" s="9" t="s">
        <v>20</v>
      </c>
      <c r="C8" s="9"/>
      <c r="D8" s="10">
        <f>D9+D10+D11+D12+D13+D15+D16+D14</f>
        <v>57659.7</v>
      </c>
    </row>
    <row r="9" spans="1:4" ht="48.75" customHeight="1">
      <c r="A9" s="11" t="s">
        <v>53</v>
      </c>
      <c r="B9" s="12" t="s">
        <v>20</v>
      </c>
      <c r="C9" s="12" t="s">
        <v>4</v>
      </c>
      <c r="D9" s="13">
        <f>SUM('[1]9'!G384)</f>
        <v>2015.9</v>
      </c>
    </row>
    <row r="10" spans="1:4" ht="59.25" customHeight="1">
      <c r="A10" s="11" t="s">
        <v>50</v>
      </c>
      <c r="B10" s="12" t="s">
        <v>20</v>
      </c>
      <c r="C10" s="12" t="s">
        <v>5</v>
      </c>
      <c r="D10" s="13">
        <f>SUM('[1]9'!G703)</f>
        <v>451.20000000000005</v>
      </c>
    </row>
    <row r="11" spans="1:4" ht="63" customHeight="1">
      <c r="A11" s="11" t="s">
        <v>52</v>
      </c>
      <c r="B11" s="12" t="s">
        <v>20</v>
      </c>
      <c r="C11" s="12" t="s">
        <v>6</v>
      </c>
      <c r="D11" s="13">
        <v>22357.7</v>
      </c>
    </row>
    <row r="12" spans="1:4" ht="59.25" customHeight="1">
      <c r="A12" s="21" t="s">
        <v>47</v>
      </c>
      <c r="B12" s="12" t="s">
        <v>20</v>
      </c>
      <c r="C12" s="12" t="s">
        <v>7</v>
      </c>
      <c r="D12" s="13">
        <f>SUM('[1]9'!G414)</f>
        <v>22.5</v>
      </c>
    </row>
    <row r="13" spans="1:4" ht="46.5" customHeight="1">
      <c r="A13" s="11" t="s">
        <v>51</v>
      </c>
      <c r="B13" s="12" t="s">
        <v>20</v>
      </c>
      <c r="C13" s="12" t="s">
        <v>8</v>
      </c>
      <c r="D13" s="13">
        <f>SUM('[1]9'!G316+'[1]9'!G729)</f>
        <v>12148.900000000001</v>
      </c>
    </row>
    <row r="14" spans="1:4" ht="27.75" customHeight="1">
      <c r="A14" s="11" t="s">
        <v>61</v>
      </c>
      <c r="B14" s="12" t="s">
        <v>20</v>
      </c>
      <c r="C14" s="12" t="s">
        <v>9</v>
      </c>
      <c r="D14" s="13">
        <v>135.2</v>
      </c>
    </row>
    <row r="15" spans="1:4" s="3" customFormat="1" ht="15">
      <c r="A15" s="11" t="s">
        <v>2</v>
      </c>
      <c r="B15" s="12" t="s">
        <v>20</v>
      </c>
      <c r="C15" s="12" t="s">
        <v>23</v>
      </c>
      <c r="D15" s="13">
        <f>SUM('[1]9'!G421)</f>
        <v>400</v>
      </c>
    </row>
    <row r="16" spans="1:4" s="3" customFormat="1" ht="15">
      <c r="A16" s="11" t="s">
        <v>3</v>
      </c>
      <c r="B16" s="12" t="s">
        <v>20</v>
      </c>
      <c r="C16" s="12" t="s">
        <v>33</v>
      </c>
      <c r="D16" s="13">
        <f>SUM('[1]9'!G336+'[1]9'!G426)</f>
        <v>20128.3</v>
      </c>
    </row>
    <row r="17" spans="1:4" ht="30">
      <c r="A17" s="8" t="s">
        <v>19</v>
      </c>
      <c r="B17" s="9" t="s">
        <v>5</v>
      </c>
      <c r="C17" s="9"/>
      <c r="D17" s="10">
        <f>D18</f>
        <v>85</v>
      </c>
    </row>
    <row r="18" spans="1:4" s="3" customFormat="1" ht="30">
      <c r="A18" s="8" t="s">
        <v>57</v>
      </c>
      <c r="B18" s="9" t="s">
        <v>5</v>
      </c>
      <c r="C18" s="9" t="s">
        <v>37</v>
      </c>
      <c r="D18" s="10">
        <f>SUM('[1]9'!G540)</f>
        <v>85</v>
      </c>
    </row>
    <row r="19" spans="1:4" s="3" customFormat="1" ht="15">
      <c r="A19" s="14" t="s">
        <v>39</v>
      </c>
      <c r="B19" s="15" t="s">
        <v>6</v>
      </c>
      <c r="C19" s="15"/>
      <c r="D19" s="16">
        <f>D20+D21+D22</f>
        <v>274.7</v>
      </c>
    </row>
    <row r="20" spans="1:4" s="3" customFormat="1" ht="15.75" customHeight="1">
      <c r="A20" s="14" t="s">
        <v>40</v>
      </c>
      <c r="B20" s="15" t="s">
        <v>6</v>
      </c>
      <c r="C20" s="15" t="s">
        <v>7</v>
      </c>
      <c r="D20" s="16">
        <f>SUM('[1]9'!G546)</f>
        <v>183.9</v>
      </c>
    </row>
    <row r="21" spans="1:4" s="3" customFormat="1" ht="15" customHeight="1">
      <c r="A21" s="22" t="s">
        <v>48</v>
      </c>
      <c r="B21" s="15" t="s">
        <v>6</v>
      </c>
      <c r="C21" s="15" t="s">
        <v>21</v>
      </c>
      <c r="D21" s="16">
        <f>SUM('[1]9'!G561)</f>
        <v>58.8</v>
      </c>
    </row>
    <row r="22" spans="1:4" s="3" customFormat="1" ht="19.5" customHeight="1">
      <c r="A22" s="8" t="s">
        <v>56</v>
      </c>
      <c r="B22" s="15" t="s">
        <v>6</v>
      </c>
      <c r="C22" s="15" t="s">
        <v>11</v>
      </c>
      <c r="D22" s="16">
        <f>SUM('[1]9'!G565)</f>
        <v>32</v>
      </c>
    </row>
    <row r="23" spans="1:4" s="3" customFormat="1" ht="15">
      <c r="A23" s="14" t="s">
        <v>44</v>
      </c>
      <c r="B23" s="15" t="s">
        <v>7</v>
      </c>
      <c r="C23" s="15"/>
      <c r="D23" s="16">
        <f>SUM(D24)</f>
        <v>2044</v>
      </c>
    </row>
    <row r="24" spans="1:4" s="3" customFormat="1" ht="15">
      <c r="A24" s="14" t="s">
        <v>45</v>
      </c>
      <c r="B24" s="15" t="s">
        <v>7</v>
      </c>
      <c r="C24" s="15" t="s">
        <v>20</v>
      </c>
      <c r="D24" s="16">
        <f>SUM('[1]9'!G574)</f>
        <v>2044</v>
      </c>
    </row>
    <row r="25" spans="1:4" ht="15.75" customHeight="1">
      <c r="A25" s="8" t="s">
        <v>12</v>
      </c>
      <c r="B25" s="9" t="s">
        <v>8</v>
      </c>
      <c r="C25" s="9"/>
      <c r="D25" s="10">
        <f>D26</f>
        <v>500</v>
      </c>
    </row>
    <row r="26" spans="1:4" ht="27" customHeight="1">
      <c r="A26" s="8" t="s">
        <v>14</v>
      </c>
      <c r="B26" s="9" t="s">
        <v>8</v>
      </c>
      <c r="C26" s="9" t="s">
        <v>7</v>
      </c>
      <c r="D26" s="10">
        <f>SUM('[1]9'!G579)</f>
        <v>500</v>
      </c>
    </row>
    <row r="27" spans="1:4" ht="15">
      <c r="A27" s="8" t="s">
        <v>13</v>
      </c>
      <c r="B27" s="9" t="s">
        <v>9</v>
      </c>
      <c r="C27" s="9"/>
      <c r="D27" s="10">
        <f>D28+D29+D30+D31+D32+D33</f>
        <v>261394.9</v>
      </c>
    </row>
    <row r="28" spans="1:4" s="3" customFormat="1" ht="15">
      <c r="A28" s="8" t="s">
        <v>31</v>
      </c>
      <c r="B28" s="9" t="s">
        <v>9</v>
      </c>
      <c r="C28" s="9" t="s">
        <v>20</v>
      </c>
      <c r="D28" s="10">
        <f>SUM('[1]9'!G138+'[1]9'!G587)</f>
        <v>92382.4</v>
      </c>
    </row>
    <row r="29" spans="1:4" s="3" customFormat="1" ht="15.75" customHeight="1">
      <c r="A29" s="8" t="s">
        <v>24</v>
      </c>
      <c r="B29" s="9" t="s">
        <v>9</v>
      </c>
      <c r="C29" s="9" t="s">
        <v>4</v>
      </c>
      <c r="D29" s="10">
        <f>SUM('[1]9'!G167+'[1]9'!G597)</f>
        <v>143064.7</v>
      </c>
    </row>
    <row r="30" spans="1:4" s="3" customFormat="1" ht="15.75" customHeight="1">
      <c r="A30" s="8" t="s">
        <v>43</v>
      </c>
      <c r="B30" s="9" t="s">
        <v>9</v>
      </c>
      <c r="C30" s="9" t="s">
        <v>5</v>
      </c>
      <c r="D30" s="10">
        <f>SUM('[1]9'!G14+'[1]9'!G190)</f>
        <v>12469.9</v>
      </c>
    </row>
    <row r="31" spans="1:4" s="3" customFormat="1" ht="15.75" customHeight="1">
      <c r="A31" s="8" t="s">
        <v>25</v>
      </c>
      <c r="B31" s="9" t="s">
        <v>9</v>
      </c>
      <c r="C31" s="9" t="s">
        <v>7</v>
      </c>
      <c r="D31" s="10">
        <f>SUM('[1]9'!G32+'[1]9'!G199+'[1]9'!G356+'[1]9'!G607+'[1]9'!G720+'[1]9'!G745)</f>
        <v>322</v>
      </c>
    </row>
    <row r="32" spans="1:4" s="3" customFormat="1" ht="15" customHeight="1">
      <c r="A32" s="8" t="s">
        <v>49</v>
      </c>
      <c r="B32" s="9" t="s">
        <v>9</v>
      </c>
      <c r="C32" s="9" t="s">
        <v>9</v>
      </c>
      <c r="D32" s="10">
        <f>SUM('[1]9'!G220+'[1]9'!G621)</f>
        <v>1357.6</v>
      </c>
    </row>
    <row r="33" spans="1:4" ht="15">
      <c r="A33" s="8" t="s">
        <v>26</v>
      </c>
      <c r="B33" s="9" t="s">
        <v>9</v>
      </c>
      <c r="C33" s="9" t="s">
        <v>21</v>
      </c>
      <c r="D33" s="10">
        <f>SUM('[1]9'!G240)</f>
        <v>11798.300000000001</v>
      </c>
    </row>
    <row r="34" spans="1:4" s="3" customFormat="1" ht="15">
      <c r="A34" s="17" t="s">
        <v>55</v>
      </c>
      <c r="B34" s="9" t="s">
        <v>10</v>
      </c>
      <c r="C34" s="9"/>
      <c r="D34" s="10">
        <f>SUM(D35+D36)</f>
        <v>31030.5</v>
      </c>
    </row>
    <row r="35" spans="1:4" s="3" customFormat="1" ht="15">
      <c r="A35" s="8" t="s">
        <v>1</v>
      </c>
      <c r="B35" s="9" t="s">
        <v>10</v>
      </c>
      <c r="C35" s="9" t="s">
        <v>20</v>
      </c>
      <c r="D35" s="10">
        <f>SUM('[1]9'!G57)</f>
        <v>28550</v>
      </c>
    </row>
    <row r="36" spans="1:4" ht="30.75" customHeight="1">
      <c r="A36" s="8" t="s">
        <v>41</v>
      </c>
      <c r="B36" s="9" t="s">
        <v>10</v>
      </c>
      <c r="C36" s="9" t="s">
        <v>6</v>
      </c>
      <c r="D36" s="10">
        <f>SUM('[1]9'!G96)</f>
        <v>2480.5</v>
      </c>
    </row>
    <row r="37" spans="1:4" s="3" customFormat="1" ht="15">
      <c r="A37" s="8" t="s">
        <v>15</v>
      </c>
      <c r="B37" s="9" t="s">
        <v>22</v>
      </c>
      <c r="C37" s="9"/>
      <c r="D37" s="10">
        <f>D38+D39+D40+D41</f>
        <v>10215.1</v>
      </c>
    </row>
    <row r="38" spans="1:4" s="3" customFormat="1" ht="15">
      <c r="A38" s="8" t="s">
        <v>27</v>
      </c>
      <c r="B38" s="9">
        <v>10</v>
      </c>
      <c r="C38" s="9" t="s">
        <v>20</v>
      </c>
      <c r="D38" s="10">
        <f>SUM('[1]9'!G641)</f>
        <v>3079</v>
      </c>
    </row>
    <row r="39" spans="1:4" s="3" customFormat="1" ht="15">
      <c r="A39" s="8" t="s">
        <v>28</v>
      </c>
      <c r="B39" s="9">
        <v>10</v>
      </c>
      <c r="C39" s="9" t="s">
        <v>5</v>
      </c>
      <c r="D39" s="10">
        <f>SUM('[1]9'!G648)</f>
        <v>281.2</v>
      </c>
    </row>
    <row r="40" spans="1:4" s="3" customFormat="1" ht="15">
      <c r="A40" s="8" t="s">
        <v>32</v>
      </c>
      <c r="B40" s="9">
        <v>10</v>
      </c>
      <c r="C40" s="9" t="s">
        <v>6</v>
      </c>
      <c r="D40" s="10">
        <f>SUM('[1]9'!G300)</f>
        <v>5918</v>
      </c>
    </row>
    <row r="41" spans="1:4" ht="14.25" customHeight="1">
      <c r="A41" s="8" t="s">
        <v>0</v>
      </c>
      <c r="B41" s="9">
        <v>10</v>
      </c>
      <c r="C41" s="9" t="s">
        <v>8</v>
      </c>
      <c r="D41" s="10">
        <f>SUM('[1]9'!G658)</f>
        <v>936.8999999999999</v>
      </c>
    </row>
    <row r="42" spans="1:4" s="3" customFormat="1" ht="15">
      <c r="A42" s="8" t="s">
        <v>34</v>
      </c>
      <c r="B42" s="9" t="s">
        <v>23</v>
      </c>
      <c r="C42" s="9"/>
      <c r="D42" s="10">
        <f>SUM(D43)</f>
        <v>2187.2</v>
      </c>
    </row>
    <row r="43" spans="1:4" s="3" customFormat="1" ht="15.75" customHeight="1">
      <c r="A43" s="8" t="s">
        <v>35</v>
      </c>
      <c r="B43" s="9">
        <v>11</v>
      </c>
      <c r="C43" s="9" t="s">
        <v>20</v>
      </c>
      <c r="D43" s="10">
        <f>SUM('[1]9'!G678+'[1]9'!G307)</f>
        <v>2187.2</v>
      </c>
    </row>
    <row r="44" spans="1:4" s="3" customFormat="1" ht="15">
      <c r="A44" s="8" t="s">
        <v>38</v>
      </c>
      <c r="B44" s="9" t="s">
        <v>11</v>
      </c>
      <c r="C44" s="9"/>
      <c r="D44" s="10">
        <f>SUM(D45)</f>
        <v>2029.8999999999999</v>
      </c>
    </row>
    <row r="45" spans="1:4" s="3" customFormat="1" ht="15.75" customHeight="1">
      <c r="A45" s="22" t="s">
        <v>54</v>
      </c>
      <c r="B45" s="9" t="s">
        <v>11</v>
      </c>
      <c r="C45" s="9" t="s">
        <v>4</v>
      </c>
      <c r="D45" s="10">
        <f>SUM('[1]9'!G685)</f>
        <v>2029.8999999999999</v>
      </c>
    </row>
    <row r="46" spans="1:4" ht="18" customHeight="1">
      <c r="A46" s="8" t="s">
        <v>36</v>
      </c>
      <c r="B46" s="9" t="s">
        <v>37</v>
      </c>
      <c r="C46" s="9"/>
      <c r="D46" s="10">
        <f>D47</f>
        <v>27741.199999999997</v>
      </c>
    </row>
    <row r="47" spans="1:4" ht="29.25" customHeight="1">
      <c r="A47" s="8" t="s">
        <v>42</v>
      </c>
      <c r="B47" s="9" t="s">
        <v>37</v>
      </c>
      <c r="C47" s="9" t="s">
        <v>20</v>
      </c>
      <c r="D47" s="10">
        <f>SUM('[1]9'!G367)</f>
        <v>27741.199999999997</v>
      </c>
    </row>
    <row r="48" spans="1:4" ht="15">
      <c r="A48" s="8" t="s">
        <v>30</v>
      </c>
      <c r="B48" s="6"/>
      <c r="C48" s="6"/>
      <c r="D48" s="10">
        <f>D8+D17+D19+D23+D25+D27+D34+D37+D42+D44+D46</f>
        <v>395162.2</v>
      </c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</sheetData>
  <sheetProtection/>
  <mergeCells count="4">
    <mergeCell ref="A6:D6"/>
    <mergeCell ref="B3:D3"/>
    <mergeCell ref="A5:D5"/>
    <mergeCell ref="B1:D1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2018-05-15T09:29:21Z</cp:lastPrinted>
  <dcterms:created xsi:type="dcterms:W3CDTF">2004-09-01T05:21:12Z</dcterms:created>
  <dcterms:modified xsi:type="dcterms:W3CDTF">2018-05-22T10:13:01Z</dcterms:modified>
  <cp:category/>
  <cp:version/>
  <cp:contentType/>
  <cp:contentStatus/>
</cp:coreProperties>
</file>