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3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434" i="1" l="1"/>
  <c r="E433" i="1" s="1"/>
  <c r="E432" i="1" s="1"/>
  <c r="E431" i="1"/>
  <c r="E430" i="1" s="1"/>
  <c r="E429" i="1" s="1"/>
  <c r="E425" i="1"/>
  <c r="E424" i="1"/>
  <c r="E423" i="1" s="1"/>
  <c r="E422" i="1"/>
  <c r="E421" i="1" s="1"/>
  <c r="E420" i="1"/>
  <c r="E419" i="1"/>
  <c r="E418" i="1"/>
  <c r="E417" i="1" s="1"/>
  <c r="E415" i="1"/>
  <c r="E414" i="1" s="1"/>
  <c r="E411" i="1"/>
  <c r="E410" i="1" s="1"/>
  <c r="E409" i="1"/>
  <c r="E408" i="1" s="1"/>
  <c r="E407" i="1"/>
  <c r="E406" i="1" s="1"/>
  <c r="E405" i="1" s="1"/>
  <c r="E404" i="1"/>
  <c r="E403" i="1"/>
  <c r="E402" i="1"/>
  <c r="E401" i="1" s="1"/>
  <c r="E398" i="1"/>
  <c r="E397" i="1" s="1"/>
  <c r="E396" i="1" s="1"/>
  <c r="E395" i="1"/>
  <c r="E394" i="1" s="1"/>
  <c r="E393" i="1"/>
  <c r="E392" i="1" s="1"/>
  <c r="E391" i="1"/>
  <c r="E390" i="1" s="1"/>
  <c r="E387" i="1"/>
  <c r="E386" i="1" s="1"/>
  <c r="E385" i="1" s="1"/>
  <c r="E384" i="1"/>
  <c r="E383" i="1" s="1"/>
  <c r="E382" i="1"/>
  <c r="E381" i="1" s="1"/>
  <c r="E379" i="1"/>
  <c r="E378" i="1" s="1"/>
  <c r="E377" i="1"/>
  <c r="E376" i="1" s="1"/>
  <c r="E374" i="1"/>
  <c r="E373" i="1" s="1"/>
  <c r="E372" i="1" s="1"/>
  <c r="E371" i="1"/>
  <c r="E370" i="1" s="1"/>
  <c r="E369" i="1"/>
  <c r="E368" i="1" s="1"/>
  <c r="E367" i="1" s="1"/>
  <c r="E366" i="1"/>
  <c r="E365" i="1" s="1"/>
  <c r="E364" i="1"/>
  <c r="E363" i="1" s="1"/>
  <c r="E362" i="1" s="1"/>
  <c r="E361" i="1"/>
  <c r="E360" i="1" s="1"/>
  <c r="E359" i="1"/>
  <c r="E358" i="1" s="1"/>
  <c r="E356" i="1"/>
  <c r="E355" i="1"/>
  <c r="E354" i="1"/>
  <c r="E353" i="1" s="1"/>
  <c r="E351" i="1"/>
  <c r="E350" i="1" s="1"/>
  <c r="E347" i="1" s="1"/>
  <c r="E349" i="1"/>
  <c r="E348" i="1"/>
  <c r="E345" i="1"/>
  <c r="E344" i="1"/>
  <c r="E343" i="1" s="1"/>
  <c r="E342" i="1"/>
  <c r="E341" i="1" s="1"/>
  <c r="E340" i="1" s="1"/>
  <c r="E339" i="1"/>
  <c r="E338" i="1" s="1"/>
  <c r="E337" i="1"/>
  <c r="E336" i="1" s="1"/>
  <c r="E335" i="1"/>
  <c r="E334" i="1" s="1"/>
  <c r="E332" i="1"/>
  <c r="E331" i="1"/>
  <c r="E330" i="1"/>
  <c r="E329" i="1" s="1"/>
  <c r="E327" i="1"/>
  <c r="E326" i="1" s="1"/>
  <c r="E325" i="1"/>
  <c r="E324" i="1"/>
  <c r="E323" i="1"/>
  <c r="E322" i="1" s="1"/>
  <c r="E321" i="1"/>
  <c r="E320" i="1" s="1"/>
  <c r="E318" i="1"/>
  <c r="E317" i="1" s="1"/>
  <c r="E315" i="1"/>
  <c r="E314" i="1" s="1"/>
  <c r="E313" i="1" s="1"/>
  <c r="E312" i="1"/>
  <c r="E311" i="1"/>
  <c r="E310" i="1"/>
  <c r="E309" i="1" s="1"/>
  <c r="E308" i="1"/>
  <c r="E307" i="1" s="1"/>
  <c r="E306" i="1"/>
  <c r="E305" i="1" s="1"/>
  <c r="E303" i="1"/>
  <c r="E302" i="1" s="1"/>
  <c r="E301" i="1" s="1"/>
  <c r="E300" i="1"/>
  <c r="E299" i="1" s="1"/>
  <c r="E298" i="1"/>
  <c r="E297" i="1"/>
  <c r="E296" i="1"/>
  <c r="E295" i="1"/>
  <c r="E294" i="1" s="1"/>
  <c r="E292" i="1"/>
  <c r="E291" i="1" s="1"/>
  <c r="E290" i="1" s="1"/>
  <c r="E289" i="1"/>
  <c r="E288" i="1" s="1"/>
  <c r="E287" i="1"/>
  <c r="E286" i="1" s="1"/>
  <c r="E285" i="1"/>
  <c r="E284" i="1"/>
  <c r="E282" i="1" s="1"/>
  <c r="E281" i="1"/>
  <c r="E279" i="1"/>
  <c r="E276" i="1"/>
  <c r="E275" i="1" s="1"/>
  <c r="E274" i="1" s="1"/>
  <c r="E273" i="1"/>
  <c r="E272" i="1" s="1"/>
  <c r="E271" i="1" s="1"/>
  <c r="E270" i="1"/>
  <c r="E269" i="1" s="1"/>
  <c r="E268" i="1" s="1"/>
  <c r="E267" i="1"/>
  <c r="E265" i="1" s="1"/>
  <c r="E266" i="1"/>
  <c r="E264" i="1"/>
  <c r="E263" i="1"/>
  <c r="E262" i="1" s="1"/>
  <c r="E261" i="1" s="1"/>
  <c r="E260" i="1"/>
  <c r="E259" i="1" s="1"/>
  <c r="E258" i="1"/>
  <c r="E257" i="1" s="1"/>
  <c r="E256" i="1"/>
  <c r="E255" i="1"/>
  <c r="E254" i="1"/>
  <c r="E253" i="1" s="1"/>
  <c r="E252" i="1" s="1"/>
  <c r="E251" i="1"/>
  <c r="E250" i="1" s="1"/>
  <c r="E249" i="1" s="1"/>
  <c r="E247" i="1"/>
  <c r="E246" i="1" s="1"/>
  <c r="E245" i="1"/>
  <c r="E244" i="1" s="1"/>
  <c r="E242" i="1"/>
  <c r="E241" i="1" s="1"/>
  <c r="E240" i="1" s="1"/>
  <c r="E239" i="1"/>
  <c r="E238" i="1" s="1"/>
  <c r="E237" i="1"/>
  <c r="E236" i="1" s="1"/>
  <c r="E234" i="1"/>
  <c r="E233" i="1" s="1"/>
  <c r="E232" i="1" s="1"/>
  <c r="E231" i="1"/>
  <c r="E230" i="1" s="1"/>
  <c r="E229" i="1"/>
  <c r="E228" i="1" s="1"/>
  <c r="E227" i="1"/>
  <c r="E226" i="1"/>
  <c r="E224" i="1"/>
  <c r="E223" i="1" s="1"/>
  <c r="E221" i="1"/>
  <c r="E220" i="1" s="1"/>
  <c r="E219" i="1"/>
  <c r="E218" i="1"/>
  <c r="E217" i="1"/>
  <c r="E216" i="1" s="1"/>
  <c r="E212" i="1"/>
  <c r="E211" i="1" s="1"/>
  <c r="E210" i="1" s="1"/>
  <c r="E209" i="1"/>
  <c r="E208" i="1" s="1"/>
  <c r="E207" i="1" s="1"/>
  <c r="E206" i="1"/>
  <c r="E205" i="1" s="1"/>
  <c r="E204" i="1" s="1"/>
  <c r="E203" i="1"/>
  <c r="E202" i="1" s="1"/>
  <c r="E201" i="1" s="1"/>
  <c r="E200" i="1"/>
  <c r="E199" i="1"/>
  <c r="E198" i="1" s="1"/>
  <c r="E197" i="1" s="1"/>
  <c r="E196" i="1"/>
  <c r="E195" i="1"/>
  <c r="E194" i="1" s="1"/>
  <c r="E193" i="1" s="1"/>
  <c r="E192" i="1"/>
  <c r="E191" i="1" s="1"/>
  <c r="E190" i="1"/>
  <c r="E189" i="1" s="1"/>
  <c r="E186" i="1"/>
  <c r="E185" i="1" s="1"/>
  <c r="E184" i="1" s="1"/>
  <c r="E183" i="1"/>
  <c r="E182" i="1" s="1"/>
  <c r="E181" i="1" s="1"/>
  <c r="E177" i="1" s="1"/>
  <c r="E180" i="1"/>
  <c r="E179" i="1" s="1"/>
  <c r="E178" i="1" s="1"/>
  <c r="E176" i="1"/>
  <c r="E175" i="1"/>
  <c r="E174" i="1"/>
  <c r="E173" i="1"/>
  <c r="E172" i="1"/>
  <c r="E171" i="1"/>
  <c r="E170" i="1"/>
  <c r="E169" i="1"/>
  <c r="E168" i="1"/>
  <c r="E167" i="1"/>
  <c r="E165" i="1" s="1"/>
  <c r="E161" i="1" s="1"/>
  <c r="E166" i="1"/>
  <c r="E164" i="1"/>
  <c r="E163" i="1" s="1"/>
  <c r="E162" i="1" s="1"/>
  <c r="E159" i="1"/>
  <c r="E158" i="1" s="1"/>
  <c r="E157" i="1" s="1"/>
  <c r="E156" i="1"/>
  <c r="E155" i="1"/>
  <c r="E154" i="1" s="1"/>
  <c r="E153" i="1"/>
  <c r="E152" i="1" s="1"/>
  <c r="E150" i="1"/>
  <c r="E149" i="1"/>
  <c r="E148" i="1" s="1"/>
  <c r="E147" i="1"/>
  <c r="E146" i="1"/>
  <c r="E145" i="1" s="1"/>
  <c r="E144" i="1"/>
  <c r="E143" i="1" s="1"/>
  <c r="E142" i="1"/>
  <c r="E141" i="1"/>
  <c r="E140" i="1" s="1"/>
  <c r="E139" i="1"/>
  <c r="E138" i="1"/>
  <c r="E134" i="1"/>
  <c r="E133" i="1" s="1"/>
  <c r="E132" i="1" s="1"/>
  <c r="E131" i="1"/>
  <c r="E130" i="1" s="1"/>
  <c r="E129" i="1" s="1"/>
  <c r="E126" i="1"/>
  <c r="E125" i="1"/>
  <c r="E124" i="1" s="1"/>
  <c r="E123" i="1"/>
  <c r="E122" i="1"/>
  <c r="E121" i="1" s="1"/>
  <c r="E120" i="1"/>
  <c r="E119" i="1" s="1"/>
  <c r="E118" i="1"/>
  <c r="E117" i="1"/>
  <c r="E114" i="1"/>
  <c r="E113" i="1"/>
  <c r="E112" i="1" s="1"/>
  <c r="E111" i="1"/>
  <c r="E110" i="1"/>
  <c r="E109" i="1" s="1"/>
  <c r="E108" i="1"/>
  <c r="E107" i="1" s="1"/>
  <c r="E106" i="1" s="1"/>
  <c r="E105" i="1"/>
  <c r="E104" i="1" s="1"/>
  <c r="E103" i="1" s="1"/>
  <c r="E102" i="1"/>
  <c r="E101" i="1" s="1"/>
  <c r="E100" i="1"/>
  <c r="E99" i="1" s="1"/>
  <c r="E98" i="1"/>
  <c r="E97" i="1" s="1"/>
  <c r="E94" i="1"/>
  <c r="E93" i="1" s="1"/>
  <c r="E92" i="1" s="1"/>
  <c r="E91" i="1"/>
  <c r="E89" i="1"/>
  <c r="E88" i="1"/>
  <c r="E87" i="1" s="1"/>
  <c r="E86" i="1"/>
  <c r="E85" i="1"/>
  <c r="E84" i="1" s="1"/>
  <c r="E83" i="1"/>
  <c r="E82" i="1" s="1"/>
  <c r="E81" i="1"/>
  <c r="E80" i="1" s="1"/>
  <c r="E79" i="1"/>
  <c r="E78" i="1" s="1"/>
  <c r="E77" i="1"/>
  <c r="E76" i="1"/>
  <c r="E72" i="1"/>
  <c r="E71" i="1" s="1"/>
  <c r="E70" i="1"/>
  <c r="E69" i="1" s="1"/>
  <c r="E68" i="1" s="1"/>
  <c r="E67" i="1"/>
  <c r="E66" i="1" s="1"/>
  <c r="E65" i="1"/>
  <c r="E64" i="1" s="1"/>
  <c r="E63" i="1"/>
  <c r="E62" i="1" s="1"/>
  <c r="E61" i="1"/>
  <c r="E60" i="1"/>
  <c r="E57" i="1"/>
  <c r="E56" i="1"/>
  <c r="E53" i="1" s="1"/>
  <c r="E55" i="1"/>
  <c r="E54" i="1" s="1"/>
  <c r="E52" i="1"/>
  <c r="E51" i="1" s="1"/>
  <c r="E50" i="1"/>
  <c r="E49" i="1"/>
  <c r="E48" i="1"/>
  <c r="E47" i="1" s="1"/>
  <c r="E46" i="1"/>
  <c r="E45" i="1" s="1"/>
  <c r="E44" i="1" s="1"/>
  <c r="E43" i="1" s="1"/>
  <c r="E42" i="1"/>
  <c r="E41" i="1" s="1"/>
  <c r="E40" i="1" s="1"/>
  <c r="E39" i="1"/>
  <c r="E38" i="1" s="1"/>
  <c r="E37" i="1"/>
  <c r="E36" i="1"/>
  <c r="E34" i="1"/>
  <c r="E33" i="1" s="1"/>
  <c r="E32" i="1"/>
  <c r="E31" i="1" s="1"/>
  <c r="E29" i="1"/>
  <c r="E28" i="1"/>
  <c r="E27" i="1"/>
  <c r="E26" i="1"/>
  <c r="E25" i="1" s="1"/>
  <c r="E24" i="1"/>
  <c r="E23" i="1" s="1"/>
  <c r="E20" i="1"/>
  <c r="E19" i="1" s="1"/>
  <c r="E18" i="1" s="1"/>
  <c r="E17" i="1"/>
  <c r="E16" i="1" s="1"/>
  <c r="E15" i="1" s="1"/>
  <c r="E14" i="1"/>
  <c r="E13" i="1" s="1"/>
  <c r="E12" i="1"/>
  <c r="E11" i="1" s="1"/>
  <c r="E137" i="1" l="1"/>
  <c r="E283" i="1"/>
  <c r="E293" i="1"/>
  <c r="E375" i="1"/>
  <c r="E304" i="1"/>
  <c r="E357" i="1"/>
  <c r="E10" i="1"/>
  <c r="E30" i="1"/>
  <c r="E22" i="1" s="1"/>
  <c r="E21" i="1" s="1"/>
  <c r="E116" i="1"/>
  <c r="E151" i="1"/>
  <c r="E235" i="1"/>
  <c r="E243" i="1"/>
  <c r="E380" i="1"/>
  <c r="E96" i="1"/>
  <c r="E95" i="1" s="1"/>
  <c r="E316" i="1"/>
  <c r="E319" i="1"/>
  <c r="E328" i="1"/>
  <c r="E427" i="1"/>
  <c r="E9" i="1"/>
  <c r="E75" i="1"/>
  <c r="E74" i="1" s="1"/>
  <c r="E389" i="1"/>
  <c r="E388" i="1" s="1"/>
  <c r="E35" i="1"/>
  <c r="E59" i="1"/>
  <c r="E58" i="1" s="1"/>
  <c r="E215" i="1"/>
  <c r="E222" i="1"/>
  <c r="E413" i="1"/>
  <c r="E412" i="1"/>
  <c r="E115" i="1"/>
  <c r="E128" i="1"/>
  <c r="E127" i="1" s="1"/>
  <c r="E188" i="1"/>
  <c r="E187" i="1" s="1"/>
  <c r="E248" i="1"/>
  <c r="E333" i="1"/>
  <c r="E352" i="1"/>
  <c r="E346" i="1" s="1"/>
  <c r="E400" i="1"/>
  <c r="E399" i="1" s="1"/>
  <c r="E416" i="1"/>
  <c r="E426" i="1"/>
  <c r="E428" i="1"/>
  <c r="E278" i="1" l="1"/>
  <c r="E277" i="1" s="1"/>
  <c r="E214" i="1"/>
  <c r="E213" i="1" s="1"/>
  <c r="E160" i="1" s="1"/>
  <c r="E136" i="1"/>
  <c r="E135" i="1" s="1"/>
  <c r="E8" i="1"/>
  <c r="E73" i="1"/>
  <c r="E7" i="1" l="1"/>
</calcChain>
</file>

<file path=xl/sharedStrings.xml><?xml version="1.0" encoding="utf-8"?>
<sst xmlns="http://schemas.openxmlformats.org/spreadsheetml/2006/main" count="1057" uniqueCount="296">
  <si>
    <t>"Приложение 7                             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</si>
  <si>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2017 ГОД</t>
  </si>
  <si>
    <t/>
  </si>
  <si>
    <t>тыс. рублей</t>
  </si>
  <si>
    <t>Наименование</t>
  </si>
  <si>
    <t>КЦСР</t>
  </si>
  <si>
    <t>КВР</t>
  </si>
  <si>
    <t>РзПР</t>
  </si>
  <si>
    <t>Сумма</t>
  </si>
  <si>
    <t>Всего</t>
  </si>
  <si>
    <t xml:space="preserve">Муниципальная программа "Развитие культуры и искусства в Балаганском районе на 2017-2020годы" </t>
  </si>
  <si>
    <t>42000000000</t>
  </si>
  <si>
    <t>Подпрограмма 1"Библиотечное дело в муниципальном образовании Балаганский район на 2017-2020 годы"</t>
  </si>
  <si>
    <t>4210000000</t>
  </si>
  <si>
    <t>Основное мероприятие: "Организация библиотечного обслуживания населения"</t>
  </si>
  <si>
    <t>4210144299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</si>
  <si>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</si>
  <si>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</si>
  <si>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</si>
  <si>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</si>
  <si>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</si>
  <si>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Выплаты за счет субсидии на выравнивание обеспеченности муниципальных районов Иркутской области по реализации ими их отдельных расходных обязательств</t>
  </si>
  <si>
    <t>4210172340</t>
  </si>
  <si>
    <t>600</t>
  </si>
  <si>
    <t>42101L5193</t>
  </si>
  <si>
    <t>Подпрограмма 2 "Музейное дело в муниципальном образовании Балаганский район на 2017-2020 годы"</t>
  </si>
  <si>
    <t>4220000000</t>
  </si>
  <si>
    <t xml:space="preserve">Основное мероприятие: Обеспечение сохранности и доступности музейных фондов </t>
  </si>
  <si>
    <t>4220100000</t>
  </si>
  <si>
    <t>Расходы на выплаты персоналу казенных учреждений</t>
  </si>
  <si>
    <t>4220144199</t>
  </si>
  <si>
    <t>100</t>
  </si>
  <si>
    <t>Закупка товаров, работ и услуг для муниципальных  нужд</t>
  </si>
  <si>
    <t>200</t>
  </si>
  <si>
    <t>Иные бюджетные ассигнования</t>
  </si>
  <si>
    <t>4220172340</t>
  </si>
  <si>
    <t>Подпрограмма 3 "Культурный досуг населения в муниципальном образовании Балаганский район на 2017-2020 годы"</t>
  </si>
  <si>
    <t>4230000000</t>
  </si>
  <si>
    <t>4230144199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</si>
  <si>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</si>
  <si>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</si>
  <si>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>4230172340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</si>
  <si>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</si>
  <si>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424000000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</si>
  <si>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</si>
  <si>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</si>
  <si>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</si>
  <si>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 образование детей</t>
  </si>
  <si>
    <t>0703</t>
  </si>
  <si>
    <t>Закупка товаров, работ и услуг для обеспечения государственных (муниципальных) нужд</t>
  </si>
  <si>
    <t>4240172340</t>
  </si>
  <si>
    <t>Подпрограмма 5 "Совершенствование государственного управления в сфере культуры в муниципальном образовании Балаганский район на 2017-2020 годы"</t>
  </si>
  <si>
    <t>4250000000</t>
  </si>
  <si>
    <t xml:space="preserve">Основное мероприятие: Обеспечение деятельности аппарата Управления культуры </t>
  </si>
  <si>
    <t>4250100204</t>
  </si>
  <si>
    <t>Другие вопросы в области культуры, кинематографии</t>
  </si>
  <si>
    <t>0804</t>
  </si>
  <si>
    <t>4250172340</t>
  </si>
  <si>
    <t>Муниципальная программа "Развитие образования в Балаганском районе на 2017-2020 годы"</t>
  </si>
  <si>
    <t>4300000000</t>
  </si>
  <si>
    <t>Подпрограмма 1"Развитие дошкольного образования Балаганского района на 2017-2020 годы"</t>
  </si>
  <si>
    <t>4310000000</t>
  </si>
  <si>
    <t>Основное мероприятие "Организация и обеспечение общедоступного и бесплатного дошкольного образования деятельности "</t>
  </si>
  <si>
    <t>4310100000</t>
  </si>
  <si>
    <t>4310142099</t>
  </si>
  <si>
    <t>Дошкольное образование</t>
  </si>
  <si>
    <t>0701</t>
  </si>
  <si>
    <t>Закупка товаров, работ и услуг для муниципальных нужд</t>
  </si>
  <si>
    <t>4310172340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</si>
  <si>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</si>
  <si>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</si>
  <si>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Реализация мероприятий перечня проектов народных инициатив</t>
  </si>
  <si>
    <t>43101S2370</t>
  </si>
  <si>
    <t>Подпрограмма 2 "Развитие общего образования Балаганского района на 2017-2020 годы"</t>
  </si>
  <si>
    <t>4320000000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</si>
  <si>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</si>
  <si>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>4320100000</t>
  </si>
  <si>
    <t xml:space="preserve">Предоставление субсидий федеральным бюджетным, автономным учреждениям  и иным некоммерческим организациям </t>
  </si>
  <si>
    <t>4320142199</t>
  </si>
  <si>
    <t>Общее образование</t>
  </si>
  <si>
    <t>0702</t>
  </si>
  <si>
    <t xml:space="preserve">Предоставление субсидий  бюджетным, автономным учреждениям  и иным некоммерческим организациям </t>
  </si>
  <si>
    <t>Охрана семьи и детства</t>
  </si>
  <si>
    <t>1004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</si>
  <si>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</si>
  <si>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</si>
  <si>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бюджетным, автономным учреждениям  и иным некоммерческим организациям 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</si>
  <si>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</si>
  <si>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4320173050</t>
  </si>
  <si>
    <t>4320172340</t>
  </si>
  <si>
    <t>43201S2370</t>
  </si>
  <si>
    <t>Подпрограмма 3 "Развитие дополнительного образования детей Балаганского района на 2017-2020 годы"</t>
  </si>
  <si>
    <t>4330000000</t>
  </si>
  <si>
    <t>Основное мероприятие: организация предоставления дополнительного образования детей</t>
  </si>
  <si>
    <t>4330100000</t>
  </si>
  <si>
    <t>4330142399</t>
  </si>
  <si>
    <t>4330172340</t>
  </si>
  <si>
    <t>43301S2370</t>
  </si>
  <si>
    <t>Подпрограмма 4 "Отдых и оздоровление детей  в муниципальном образовании Балаганский район на 2017-2020 годы"</t>
  </si>
  <si>
    <t>4340000000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</si>
  <si>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</si>
  <si>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4340100000</t>
  </si>
  <si>
    <t>Реализация направлений расходов основного мероприятия подпрограммы</t>
  </si>
  <si>
    <t>4340179518</t>
  </si>
  <si>
    <t>Молодежная  политика  и  оздоровление  детей</t>
  </si>
  <si>
    <t>0707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</si>
  <si>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</si>
  <si>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</si>
  <si>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Подпрограмма 5 " Совершенствование государственного управления в сфере образования на 2017-2020 годы"</t>
  </si>
  <si>
    <t>4350000000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</si>
  <si>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</si>
  <si>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>4350100000</t>
  </si>
  <si>
    <t xml:space="preserve">Мероприятие: Обеспечение деятельности аппарата Управления образования </t>
  </si>
  <si>
    <t>4350100204</t>
  </si>
  <si>
    <t>Расходы на выплаты персоналу в целях обеспечения выполнения функций государственными органами, казенными учреждениями</t>
  </si>
  <si>
    <t>Другие вопросы в области образования</t>
  </si>
  <si>
    <t>0709</t>
  </si>
  <si>
    <t>4350172340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</si>
  <si>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</si>
  <si>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</si>
  <si>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Мероприятие: обеспечение деятельности учебно-методического кабинета, централизованной
бухгалтерии, группы хозяйственного обслуживания</t>
  </si>
  <si>
    <t>4350145299</t>
  </si>
  <si>
    <t>Муниципальные программы муниципальных образований</t>
  </si>
  <si>
    <t>4360079500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</si>
  <si>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</si>
  <si>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4360070000</t>
  </si>
  <si>
    <t>Подпрограмма "Повышение эффективности бюджетных расходов муниципального образования Балаганский район  на 2017-2020 годы"</t>
  </si>
  <si>
    <t>436007000</t>
  </si>
  <si>
    <t>4360079507</t>
  </si>
  <si>
    <t>Другие общегосударственные вопросы</t>
  </si>
  <si>
    <t>0113</t>
  </si>
  <si>
    <t>4360072320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</si>
  <si>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</si>
  <si>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</si>
  <si>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</si>
  <si>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</si>
  <si>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(финансово-бюджетного)надзора</t>
  </si>
  <si>
    <t>0106</t>
  </si>
  <si>
    <t>Культура</t>
  </si>
  <si>
    <t xml:space="preserve">Другие вопросы в области культуры и кинематографии </t>
  </si>
  <si>
    <t>Периодическая печать и издательства</t>
  </si>
  <si>
    <t>1202</t>
  </si>
  <si>
    <t>Муниципальная программа "Молодёжь Балаганского района на 2017-2020 годы"</t>
  </si>
  <si>
    <t xml:space="preserve">Подпрограмма 1"Профилактика  ВИЧ-инфекции в муниципальном образовании Балаганский район на 2017-2020 годы" </t>
  </si>
  <si>
    <t>4360079506</t>
  </si>
  <si>
    <t>Подпрограмма 2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района 2017-2020 годы"</t>
  </si>
  <si>
    <t>4360079513</t>
  </si>
  <si>
    <t>Подпрограмма 3 "Патриотическое воспитание детей и молодёжи муниципального образования Балаганский район на 2017-2020 годы"</t>
  </si>
  <si>
    <t>4360079532</t>
  </si>
  <si>
    <t>Закупка товаров, работ и услуг для нужд</t>
  </si>
  <si>
    <t>Муниципальная программа "Безопасность  Балаганского  район на 2017-2020 годы"</t>
  </si>
  <si>
    <t xml:space="preserve">Подпрограмма 1" Безопасность  образовательных  учреждений в муниципальном образовании Балаганский  район" </t>
  </si>
  <si>
    <t>4360079519</t>
  </si>
  <si>
    <t xml:space="preserve">Подпрограмма 2 "Повышение безопасности дорожного движения на территории муниципального образования Балаганский район на 2017-2020 годы"  </t>
  </si>
  <si>
    <t>4360079535</t>
  </si>
  <si>
    <t>Подпрограмма 3  "Аппаратно-программный комплекс Безопасный город  в муниципальном образовании Балаганский район на 2017-2020 годы"</t>
  </si>
  <si>
    <t>4360079536</t>
  </si>
  <si>
    <t xml:space="preserve">Подпрограмма 4 "Противодействие коррупции в муниципальном образовании Балаганский район на 2017-2020 годы" муниципальной программы "Безопасность Балаганского района" </t>
  </si>
  <si>
    <t>4360079540</t>
  </si>
  <si>
    <t>Подпрограмма 5 "Профилактика  правонарушений  на  территории муниципального образования Балаганский  район на 2017-2020 годы"</t>
  </si>
  <si>
    <t>4360079529</t>
  </si>
  <si>
    <t>Другие вопросы в области национальной безопасности и правоохранительной деятельности</t>
  </si>
  <si>
    <t>0314</t>
  </si>
  <si>
    <t>Муниципальная  программа "Улучшение условий и охраны труда в муниципальном  образовании Балаганский район на 2017-2020 годы"</t>
  </si>
  <si>
    <t>4360079528</t>
  </si>
  <si>
    <t>Муниципальная программа "Защита  окружающей  среды  в муниципальном образовании Балаганский  район на 2017-2020 годы"</t>
  </si>
  <si>
    <t>4360079533</t>
  </si>
  <si>
    <t>Другие  вопросы  в  области  охраны  окружающей  среды</t>
  </si>
  <si>
    <t>0605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</si>
  <si>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</si>
  <si>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 xml:space="preserve"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годы" 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</si>
  <si>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</si>
  <si>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43600S2200</t>
  </si>
  <si>
    <t xml:space="preserve">Закупка материалов для выборочного капитального ремонта наружных сетей водоснабжения и канализации  </t>
  </si>
  <si>
    <t xml:space="preserve">Закупка материалов для выборочного капитального ремонта котельного оборудования  </t>
  </si>
  <si>
    <t>4360079539</t>
  </si>
  <si>
    <t>Подпрограмма 2 "Энергосбережение и повышение энергетической эффективности в муниципальных учреждениях культуры Балаганского района на 2017-2020 годы"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</si>
  <si>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2017-2020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</si>
  <si>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2017-2020 годы"</t>
  </si>
  <si>
    <t>4360079551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</si>
  <si>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</si>
  <si>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</si>
  <si>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43600L0971</t>
  </si>
  <si>
    <t xml:space="preserve">Финансирование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</si>
  <si>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4360079552</t>
  </si>
  <si>
    <t xml:space="preserve">Муниципальная программа "Развитие физической культуры и спорта в муниципальном образовании Балаганский район на 2017-2020 годы"  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</si>
  <si>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</si>
  <si>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4360079554</t>
  </si>
  <si>
    <t>Физическая культура</t>
  </si>
  <si>
    <t>1101</t>
  </si>
  <si>
    <t>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свою деятельность, в сфере физической культуры и спорта</t>
  </si>
  <si>
    <t>43600S2850</t>
  </si>
  <si>
    <t>Финансирование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свою деятельность, в сфере физической культуры и спорта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</si>
  <si>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</si>
  <si>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4360079555</t>
  </si>
  <si>
    <t xml:space="preserve">Капитальные вложения в объекты муниципальной собственности </t>
  </si>
  <si>
    <t>Жилищное хозяйство</t>
  </si>
  <si>
    <t>0501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</si>
  <si>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</si>
  <si>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4360079556</t>
  </si>
  <si>
    <t>Непрограммные расходы</t>
  </si>
  <si>
    <t>9100000000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</si>
  <si>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</si>
  <si>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9110000000</t>
  </si>
  <si>
    <t>Высшее должностное лицо органа местного самоуправления</t>
  </si>
  <si>
    <t>9110200203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</si>
  <si>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</si>
  <si>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0102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</si>
  <si>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</si>
  <si>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</si>
  <si>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</si>
  <si>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Балаганского района</t>
  </si>
  <si>
    <t>9110321001</t>
  </si>
  <si>
    <t>9110372340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</si>
  <si>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</si>
  <si>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</si>
  <si>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</si>
  <si>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9110572340</t>
  </si>
  <si>
    <t xml:space="preserve">Контрольно-счетная палата органа местного самоуправления </t>
  </si>
  <si>
    <t>9110600224</t>
  </si>
  <si>
    <t>Обеспечение деятельности   контрольно-счетной палаты Балаганского района</t>
  </si>
  <si>
    <t>9110500224</t>
  </si>
  <si>
    <t>9110672340</t>
  </si>
  <si>
    <t>Процентные платежи по муниципальному долгу</t>
  </si>
  <si>
    <t>9110620300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</si>
  <si>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</si>
  <si>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</si>
  <si>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1301</t>
  </si>
  <si>
    <t xml:space="preserve">Обеспечение деятельности администрации муниципального образования Балаганский район 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</si>
  <si>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</si>
  <si>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</si>
  <si>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</si>
  <si>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9110472340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</si>
  <si>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</si>
  <si>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</si>
  <si>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Субвенции бюджетам на выполнение переданных полномочий субъектов РФ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</si>
  <si>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</si>
  <si>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9110473030</t>
  </si>
  <si>
    <t>Другие вопросы в области социальной политики</t>
  </si>
  <si>
    <t>1006</t>
  </si>
  <si>
    <t>Предоставление гражданам субсидий на оплату жилых помещений и коммунальных услуг</t>
  </si>
  <si>
    <t>9110473040</t>
  </si>
  <si>
    <t>Социальное обеспечение населения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</si>
  <si>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</si>
  <si>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</si>
  <si>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</si>
  <si>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</si>
  <si>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</si>
  <si>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</si>
  <si>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Осуществление отдельных областных государственных полномочий  в сфере  труда</t>
  </si>
  <si>
    <t>9110473090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</si>
  <si>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</si>
  <si>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</si>
  <si>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Сельское хозяйство и рыболовство</t>
  </si>
  <si>
    <t>0405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</si>
  <si>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</si>
  <si>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9110473130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</si>
  <si>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</si>
  <si>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</si>
  <si>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</si>
  <si>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</si>
  <si>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 xml:space="preserve">МКУ Централизованная бухгалтерия муниципального образования Балаганский район </t>
  </si>
  <si>
    <t>9110800000</t>
  </si>
  <si>
    <t xml:space="preserve">Обеспечение деятельности централизованной бухгалтерии муниципального образования  Балаганский район   </t>
  </si>
  <si>
    <t>9110820290</t>
  </si>
  <si>
    <t xml:space="preserve">Выплаты за счет субсидии на выравнивание обеспеченности муниципальных районов Иркутской области по реализации ими их отдельных расходных обязательств </t>
  </si>
  <si>
    <t>9110872340</t>
  </si>
  <si>
    <t xml:space="preserve">Единая дежурно-диспетчерская служба </t>
  </si>
  <si>
    <t>9110900000</t>
  </si>
  <si>
    <t>Обеспечение деятельности единой дежурно-диспетчерской службы муниципального образования Балаганский район</t>
  </si>
  <si>
    <t>9110920290</t>
  </si>
  <si>
    <t>9110972340</t>
  </si>
  <si>
    <t>9190920290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</si>
  <si>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</si>
  <si>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</si>
  <si>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</si>
  <si>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</si>
  <si>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</si>
  <si>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</si>
  <si>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Обеспечение  деятельности периодической печати и издания</t>
  </si>
  <si>
    <t>9190045799</t>
  </si>
  <si>
    <t>Реализация мероприятий, направленных на повышение эффективности бюджетных расходов муниципальных образований Иркутской области</t>
  </si>
  <si>
    <t>9190072340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</si>
  <si>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</si>
  <si>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</si>
  <si>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9190000000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</si>
  <si>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</si>
  <si>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 бюджетной  обеспеченности  поселений  из  районного фонда   финансовой поддержки</t>
  </si>
  <si>
    <t>9190021601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</si>
  <si>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</si>
  <si>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</si>
  <si>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</si>
  <si>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Формирование районных фондов финансовой поддержки поселений Иркутской области</t>
  </si>
  <si>
    <t>Софинансирование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</si>
  <si>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Функционирование высшего должностного лица субъекта  Российской Федерации и муниципального образования</t>
  </si>
  <si>
    <t>Приложение 3      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годов"                                                   от 25 декабря 2017года №12/2-рд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</si>
</sst>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?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name val="Courier New"/>
      <family val="3"/>
      <charset val="204"/>
    </font>
    <font>
      <sz val="11"/>
      <color theme="1"/>
      <name val="Calibri"/>
      <family val="2"/>
      <charset val="204"/>
    </font>
    <font>
      <sz val="11"/>
      <color indexed="0"/>
      <name val="Courier New"/>
      <family val="3"/>
      <charset val="204"/>
    </font>
    <font>
      <sz val="11"/>
      <color rgb="FFFF0000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Border="1"/>
    <xf numFmtId="0" fontId="2" fillId="0" borderId="0" xfId="0" applyFont="1" applyAlignment="1">
      <alignment wrapText="1"/>
    </xf>
    <xf numFmtId="49" fontId="3" fillId="0" borderId="0" xfId="0" applyNumberFormat="1" applyFont="1" applyFill="1" applyAlignment="1">
      <alignment horizontal="left" wrapText="1"/>
    </xf>
    <xf numFmtId="0" fontId="0" fillId="0" borderId="0" xfId="0" applyFill="1"/>
    <xf numFmtId="0" fontId="2" fillId="0" borderId="0" xfId="0" applyFont="1" applyFill="1" applyAlignment="1">
      <alignment horizontal="right" wrapText="1"/>
    </xf>
    <xf numFmtId="0" fontId="0" fillId="0" borderId="0" xfId="0" applyFill="1" applyAlignment="1"/>
    <xf numFmtId="49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/>
    <xf numFmtId="0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3" fillId="0" borderId="2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right" vertical="center" wrapText="1"/>
    </xf>
    <xf numFmtId="165" fontId="0" fillId="0" borderId="0" xfId="0" applyNumberFormat="1" applyFill="1"/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wrapText="1"/>
    </xf>
    <xf numFmtId="164" fontId="6" fillId="0" borderId="0" xfId="0" applyNumberFormat="1" applyFont="1" applyFill="1"/>
    <xf numFmtId="0" fontId="3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left" vertical="center" wrapText="1"/>
    </xf>
    <xf numFmtId="0" fontId="2" fillId="3" borderId="3" xfId="0" applyNumberFormat="1" applyFont="1" applyFill="1" applyBorder="1" applyAlignment="1">
      <alignment horizontal="left" vertical="top" wrapText="1" readingOrder="1"/>
    </xf>
    <xf numFmtId="166" fontId="5" fillId="0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2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center"/>
    </xf>
    <xf numFmtId="0" fontId="3" fillId="0" borderId="4" xfId="0" applyNumberFormat="1" applyFont="1" applyFill="1" applyBorder="1" applyAlignment="1" applyProtection="1">
      <alignment horizontal="left" vertical="top" wrapText="1"/>
    </xf>
    <xf numFmtId="165" fontId="3" fillId="0" borderId="2" xfId="0" applyNumberFormat="1" applyFont="1" applyFill="1" applyBorder="1" applyAlignment="1">
      <alignment horizontal="right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readingOrder="1"/>
    </xf>
    <xf numFmtId="0" fontId="2" fillId="0" borderId="1" xfId="0" applyNumberFormat="1" applyFont="1" applyFill="1" applyBorder="1" applyAlignment="1">
      <alignment horizontal="center" vertical="top"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.&#1045;\Desktop\2017%20(3)\&#1044;&#1091;&#1084;&#1072;%20(11)%20&#1076;&#1077;&#1082;&#1072;&#1073;&#1088;&#1103;%202017%20-1\5%20&#1055;&#1088;&#1080;&#1083;5%20&#1056;&#1072;&#1089;&#1093;&#1086;&#1076;&#1099;%20&#1087;&#1086;%20&#1088;&#1072;&#1079;&#1076;&#1077;&#1083;&#1072;&#1084;%20&#1087;&#1086;&#1076;&#1088;&#1072;&#1079;&#1076;&#1077;&#1083;&#1072;&#1084;,%207%20&#1056;&#1072;&#1089;&#1093;&#1086;&#1076;&#1099;%20&#1087;&#1086;%20&#1094;&#1077;&#1083;&#1077;&#1074;&#1099;&#1084;%20&#1089;&#1090;&#1072;&#1090;&#1100;&#1103;&#1084;%209%20&#1042;&#1077;&#1076;&#1086;&#1084;&#1089;&#1090;&#1074;&#1077;&#1085;&#1085;&#1099;&#1077;,%2013%20&#1084;&#1091;&#1085;&#1080;&#1094;&#1080;&#1087;&#1072;&#1083;&#1100;&#1085;&#1099;&#1077;%20&#1087;&#1088;&#1086;&#1075;&#1088;&#1072;&#1084;&#1084;&#1099;%20&#1085;&#1086;&#1103;&#1073;&#1088;&#1100;2017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13"/>
      <sheetName val="таблица №1 к пояснительной"/>
      <sheetName val="таблица №2"/>
      <sheetName val="таблица № 3"/>
      <sheetName val="таблица №4"/>
      <sheetName val="таблица №5"/>
      <sheetName val="таблица №6"/>
      <sheetName val="таблица №7"/>
      <sheetName val="таблица №8"/>
      <sheetName val="таблица №9"/>
      <sheetName val="таблица №10"/>
    </sheetNames>
    <sheetDataSet>
      <sheetData sheetId="0">
        <row r="16">
          <cell r="G16">
            <v>1200.9000000000001</v>
          </cell>
        </row>
        <row r="19">
          <cell r="G19">
            <v>1853.2</v>
          </cell>
        </row>
        <row r="22">
          <cell r="G22">
            <v>22.1</v>
          </cell>
        </row>
        <row r="26">
          <cell r="G26">
            <v>1283</v>
          </cell>
        </row>
        <row r="27">
          <cell r="G27">
            <v>286.8</v>
          </cell>
        </row>
        <row r="28">
          <cell r="G28">
            <v>101.4</v>
          </cell>
        </row>
        <row r="30">
          <cell r="G30">
            <v>361.2</v>
          </cell>
        </row>
        <row r="38">
          <cell r="G38">
            <v>14</v>
          </cell>
        </row>
        <row r="41">
          <cell r="G41">
            <v>10</v>
          </cell>
        </row>
        <row r="44">
          <cell r="G44">
            <v>5</v>
          </cell>
        </row>
        <row r="46">
          <cell r="G46">
            <v>17.5</v>
          </cell>
        </row>
        <row r="51">
          <cell r="G51">
            <v>2.5</v>
          </cell>
        </row>
        <row r="53">
          <cell r="G53">
            <v>300</v>
          </cell>
        </row>
        <row r="60">
          <cell r="G60">
            <v>5987.9</v>
          </cell>
        </row>
        <row r="64">
          <cell r="G64">
            <v>5163.3999999999996</v>
          </cell>
        </row>
        <row r="68">
          <cell r="G68">
            <v>40.200000000000003</v>
          </cell>
        </row>
        <row r="71">
          <cell r="G71">
            <v>481.90000000000003</v>
          </cell>
        </row>
        <row r="75">
          <cell r="G75">
            <v>671.59999999999991</v>
          </cell>
        </row>
        <row r="78">
          <cell r="G78">
            <v>13.899999999999999</v>
          </cell>
        </row>
        <row r="83">
          <cell r="G83">
            <v>433.6</v>
          </cell>
        </row>
        <row r="84">
          <cell r="G84">
            <v>123.5</v>
          </cell>
        </row>
        <row r="85">
          <cell r="G85">
            <v>72.400000000000006</v>
          </cell>
        </row>
        <row r="88">
          <cell r="G88">
            <v>4640</v>
          </cell>
        </row>
        <row r="91">
          <cell r="G91">
            <v>3992.8</v>
          </cell>
        </row>
        <row r="95">
          <cell r="G95">
            <v>18.899999999999999</v>
          </cell>
        </row>
        <row r="96">
          <cell r="G96">
            <v>5.7</v>
          </cell>
        </row>
        <row r="97">
          <cell r="G97">
            <v>1112.4000000000001</v>
          </cell>
        </row>
        <row r="102">
          <cell r="G102">
            <v>558.79999999999995</v>
          </cell>
        </row>
        <row r="106">
          <cell r="G106">
            <v>294.60000000000002</v>
          </cell>
        </row>
        <row r="110">
          <cell r="G110">
            <v>1.5</v>
          </cell>
        </row>
        <row r="113">
          <cell r="G113">
            <v>507</v>
          </cell>
        </row>
        <row r="114">
          <cell r="G114">
            <v>158.19999999999999</v>
          </cell>
        </row>
        <row r="115">
          <cell r="G115">
            <v>60.9</v>
          </cell>
        </row>
        <row r="119">
          <cell r="G119">
            <v>76.8</v>
          </cell>
        </row>
        <row r="124">
          <cell r="G124">
            <v>172</v>
          </cell>
        </row>
        <row r="129">
          <cell r="G129">
            <v>6</v>
          </cell>
        </row>
        <row r="131">
          <cell r="G131">
            <v>5.4</v>
          </cell>
        </row>
        <row r="139">
          <cell r="G139">
            <v>11.7</v>
          </cell>
        </row>
        <row r="142">
          <cell r="G142">
            <v>13102.7</v>
          </cell>
        </row>
        <row r="146">
          <cell r="G146">
            <v>325.09999999999997</v>
          </cell>
        </row>
        <row r="151">
          <cell r="G151">
            <v>713.7</v>
          </cell>
        </row>
        <row r="154">
          <cell r="G154">
            <v>35417.300000000003</v>
          </cell>
        </row>
        <row r="158">
          <cell r="G158">
            <v>221</v>
          </cell>
        </row>
        <row r="164">
          <cell r="G164">
            <v>641.79999999999995</v>
          </cell>
        </row>
        <row r="169">
          <cell r="G169">
            <v>672.9</v>
          </cell>
        </row>
        <row r="174">
          <cell r="G174">
            <v>50.7</v>
          </cell>
        </row>
        <row r="181">
          <cell r="G181">
            <v>24093.8</v>
          </cell>
        </row>
        <row r="185">
          <cell r="G185">
            <v>2384.1999999999998</v>
          </cell>
        </row>
        <row r="189">
          <cell r="G189">
            <v>116906</v>
          </cell>
        </row>
        <row r="193">
          <cell r="G193">
            <v>1711.1</v>
          </cell>
        </row>
        <row r="200">
          <cell r="G200">
            <v>1169.0999999999999</v>
          </cell>
        </row>
        <row r="203">
          <cell r="G203">
            <v>88</v>
          </cell>
        </row>
        <row r="207">
          <cell r="G207">
            <v>2971</v>
          </cell>
        </row>
        <row r="211">
          <cell r="G211">
            <v>158</v>
          </cell>
        </row>
        <row r="218">
          <cell r="G218">
            <v>3812.3</v>
          </cell>
        </row>
        <row r="221">
          <cell r="G221">
            <v>3092.9</v>
          </cell>
        </row>
        <row r="224">
          <cell r="G224">
            <v>52.6</v>
          </cell>
        </row>
        <row r="229">
          <cell r="G229">
            <v>382.5</v>
          </cell>
        </row>
        <row r="234">
          <cell r="G234">
            <v>158</v>
          </cell>
        </row>
        <row r="239">
          <cell r="G239">
            <v>11.9</v>
          </cell>
        </row>
        <row r="244">
          <cell r="G244">
            <v>144.19999999999999</v>
          </cell>
        </row>
        <row r="249">
          <cell r="G249">
            <v>240</v>
          </cell>
        </row>
        <row r="253">
          <cell r="G253">
            <v>20</v>
          </cell>
        </row>
        <row r="256">
          <cell r="G256">
            <v>45.1</v>
          </cell>
        </row>
        <row r="257">
          <cell r="G257">
            <v>5</v>
          </cell>
        </row>
        <row r="263">
          <cell r="G263">
            <v>257.5</v>
          </cell>
        </row>
        <row r="266">
          <cell r="G266">
            <v>624.79999999999995</v>
          </cell>
        </row>
        <row r="272">
          <cell r="G272">
            <v>1222.0999999999999</v>
          </cell>
        </row>
        <row r="277">
          <cell r="G277">
            <v>744.90000000000009</v>
          </cell>
        </row>
        <row r="281">
          <cell r="G281">
            <v>12.6</v>
          </cell>
        </row>
        <row r="284">
          <cell r="G284">
            <v>907.30000000000007</v>
          </cell>
        </row>
        <row r="288">
          <cell r="G288">
            <v>209.9</v>
          </cell>
        </row>
        <row r="292">
          <cell r="G292">
            <v>3055.5</v>
          </cell>
        </row>
        <row r="297">
          <cell r="G297">
            <v>2887.2000000000003</v>
          </cell>
        </row>
        <row r="300">
          <cell r="G300">
            <v>149.80000000000001</v>
          </cell>
        </row>
        <row r="306">
          <cell r="G306">
            <v>461.1</v>
          </cell>
        </row>
        <row r="315">
          <cell r="G315">
            <v>444.1</v>
          </cell>
        </row>
        <row r="318">
          <cell r="G318">
            <v>527.4</v>
          </cell>
        </row>
        <row r="322">
          <cell r="G322">
            <v>6.3</v>
          </cell>
        </row>
        <row r="326">
          <cell r="G326">
            <v>49.9</v>
          </cell>
        </row>
        <row r="331">
          <cell r="G331">
            <v>513.9</v>
          </cell>
        </row>
        <row r="335">
          <cell r="G335">
            <v>376.1</v>
          </cell>
        </row>
        <row r="339">
          <cell r="G339">
            <v>118.6</v>
          </cell>
        </row>
        <row r="344">
          <cell r="G344">
            <v>208.4</v>
          </cell>
        </row>
        <row r="346">
          <cell r="G346">
            <v>807</v>
          </cell>
        </row>
        <row r="353">
          <cell r="G353">
            <v>9</v>
          </cell>
        </row>
        <row r="356">
          <cell r="G356">
            <v>3751.2</v>
          </cell>
        </row>
        <row r="365">
          <cell r="G365">
            <v>500</v>
          </cell>
        </row>
        <row r="368">
          <cell r="G368">
            <v>55</v>
          </cell>
        </row>
        <row r="374">
          <cell r="G374">
            <v>93.5</v>
          </cell>
        </row>
        <row r="381">
          <cell r="G381">
            <v>4068.8999999999996</v>
          </cell>
        </row>
        <row r="385">
          <cell r="G385">
            <v>2138.5</v>
          </cell>
        </row>
        <row r="389">
          <cell r="G389">
            <v>6</v>
          </cell>
        </row>
        <row r="392">
          <cell r="G392">
            <v>4408.6000000000004</v>
          </cell>
        </row>
        <row r="399">
          <cell r="G399">
            <v>1480</v>
          </cell>
        </row>
        <row r="404">
          <cell r="G404">
            <v>81.599999999999994</v>
          </cell>
        </row>
        <row r="409">
          <cell r="G409">
            <v>0.4</v>
          </cell>
        </row>
        <row r="410">
          <cell r="G410">
            <v>971</v>
          </cell>
        </row>
        <row r="415">
          <cell r="G415">
            <v>485.1</v>
          </cell>
        </row>
        <row r="421">
          <cell r="G421">
            <v>1832.7</v>
          </cell>
        </row>
        <row r="426">
          <cell r="G426">
            <v>363.79999999999995</v>
          </cell>
        </row>
        <row r="430">
          <cell r="G430">
            <v>3154.5</v>
          </cell>
        </row>
        <row r="434">
          <cell r="G434">
            <v>412.8</v>
          </cell>
        </row>
        <row r="442">
          <cell r="G442">
            <v>29</v>
          </cell>
        </row>
        <row r="444">
          <cell r="G444">
            <v>62.3</v>
          </cell>
        </row>
        <row r="446">
          <cell r="G446">
            <v>5</v>
          </cell>
        </row>
        <row r="448">
          <cell r="G448">
            <v>192.6</v>
          </cell>
        </row>
        <row r="459">
          <cell r="G459">
            <v>4526.5</v>
          </cell>
        </row>
        <row r="463">
          <cell r="G463">
            <v>34384.6</v>
          </cell>
        </row>
        <row r="466">
          <cell r="G466">
            <v>1908</v>
          </cell>
        </row>
        <row r="478">
          <cell r="G478">
            <v>11092.2</v>
          </cell>
        </row>
        <row r="483">
          <cell r="G483">
            <v>4345</v>
          </cell>
        </row>
        <row r="487">
          <cell r="G487">
            <v>88.1</v>
          </cell>
        </row>
        <row r="494">
          <cell r="G494">
            <v>7044.9</v>
          </cell>
        </row>
        <row r="495">
          <cell r="G495">
            <v>2714.4</v>
          </cell>
        </row>
        <row r="496">
          <cell r="G496">
            <v>304.89999999999998</v>
          </cell>
        </row>
        <row r="499">
          <cell r="G499">
            <v>456.2</v>
          </cell>
        </row>
        <row r="506">
          <cell r="G506">
            <v>851.3</v>
          </cell>
        </row>
        <row r="510">
          <cell r="G510">
            <v>886.69999999999993</v>
          </cell>
        </row>
        <row r="514">
          <cell r="G514">
            <v>53.199999999999996</v>
          </cell>
        </row>
        <row r="519">
          <cell r="G519">
            <v>1111.0999999999999</v>
          </cell>
        </row>
        <row r="524">
          <cell r="G524">
            <v>443.9</v>
          </cell>
        </row>
        <row r="529">
          <cell r="G529">
            <v>84.1</v>
          </cell>
        </row>
        <row r="534">
          <cell r="G534">
            <v>554.20000000000005</v>
          </cell>
        </row>
        <row r="538">
          <cell r="G538">
            <v>51</v>
          </cell>
        </row>
        <row r="543">
          <cell r="G543">
            <v>138.5</v>
          </cell>
        </row>
        <row r="547">
          <cell r="G547">
            <v>20.8</v>
          </cell>
        </row>
        <row r="552">
          <cell r="G552">
            <v>554.20000000000005</v>
          </cell>
        </row>
        <row r="556">
          <cell r="G556">
            <v>51</v>
          </cell>
        </row>
        <row r="561">
          <cell r="G561">
            <v>0.7</v>
          </cell>
        </row>
        <row r="566">
          <cell r="G566">
            <v>354.09999999999997</v>
          </cell>
        </row>
        <row r="571">
          <cell r="G571">
            <v>92</v>
          </cell>
        </row>
        <row r="575">
          <cell r="G575">
            <v>0.5</v>
          </cell>
        </row>
        <row r="578">
          <cell r="G578">
            <v>904.2</v>
          </cell>
        </row>
        <row r="585">
          <cell r="G585">
            <v>51</v>
          </cell>
        </row>
        <row r="588">
          <cell r="G588">
            <v>117</v>
          </cell>
        </row>
        <row r="594">
          <cell r="G594">
            <v>5.3</v>
          </cell>
        </row>
        <row r="599">
          <cell r="G599">
            <v>6.5</v>
          </cell>
        </row>
        <row r="603">
          <cell r="G603">
            <v>515.4</v>
          </cell>
        </row>
        <row r="608">
          <cell r="G608">
            <v>10</v>
          </cell>
        </row>
        <row r="613">
          <cell r="G613">
            <v>456.4</v>
          </cell>
        </row>
        <row r="617">
          <cell r="G617">
            <v>190</v>
          </cell>
        </row>
        <row r="621">
          <cell r="G621">
            <v>2788.1</v>
          </cell>
        </row>
        <row r="629">
          <cell r="G629">
            <v>40</v>
          </cell>
        </row>
        <row r="633">
          <cell r="G633">
            <v>201.3</v>
          </cell>
        </row>
        <row r="641">
          <cell r="G641">
            <v>2551.6</v>
          </cell>
        </row>
        <row r="647">
          <cell r="G647">
            <v>1135.0999999999999</v>
          </cell>
        </row>
        <row r="654">
          <cell r="G654">
            <v>14.7</v>
          </cell>
        </row>
        <row r="656">
          <cell r="G656">
            <v>152.80000000000001</v>
          </cell>
        </row>
        <row r="658">
          <cell r="G658">
            <v>20.9</v>
          </cell>
        </row>
        <row r="663">
          <cell r="G663">
            <v>10</v>
          </cell>
        </row>
        <row r="667">
          <cell r="G667">
            <v>145</v>
          </cell>
        </row>
        <row r="671">
          <cell r="G671">
            <v>77.5</v>
          </cell>
        </row>
        <row r="675">
          <cell r="G675">
            <v>2925.7</v>
          </cell>
        </row>
        <row r="686">
          <cell r="G686">
            <v>259.89999999999998</v>
          </cell>
        </row>
        <row r="688">
          <cell r="G688">
            <v>4.5999999999999996</v>
          </cell>
        </row>
        <row r="692">
          <cell r="G692">
            <v>277.10000000000002</v>
          </cell>
        </row>
        <row r="696">
          <cell r="G696">
            <v>13.899999999999999</v>
          </cell>
        </row>
        <row r="701">
          <cell r="G701">
            <v>555.29999999999995</v>
          </cell>
        </row>
        <row r="706">
          <cell r="G706">
            <v>54.4</v>
          </cell>
        </row>
        <row r="715">
          <cell r="G715">
            <v>219.4</v>
          </cell>
        </row>
        <row r="722">
          <cell r="G722">
            <v>690.4</v>
          </cell>
        </row>
        <row r="726">
          <cell r="G726">
            <v>1232.3999999999999</v>
          </cell>
        </row>
        <row r="730">
          <cell r="G730">
            <v>0.1</v>
          </cell>
        </row>
        <row r="732">
          <cell r="G732">
            <v>743.40000000000009</v>
          </cell>
        </row>
        <row r="736">
          <cell r="G736">
            <v>79.8</v>
          </cell>
        </row>
        <row r="745">
          <cell r="G745">
            <v>36.200000000000003</v>
          </cell>
        </row>
        <row r="748">
          <cell r="G748">
            <v>33.9</v>
          </cell>
        </row>
        <row r="749">
          <cell r="G749">
            <v>33.799999999999997</v>
          </cell>
        </row>
        <row r="753">
          <cell r="G753">
            <v>0.1</v>
          </cell>
        </row>
        <row r="755">
          <cell r="G755">
            <v>110.1</v>
          </cell>
        </row>
        <row r="760">
          <cell r="G760">
            <v>30.5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4"/>
  <sheetViews>
    <sheetView tabSelected="1" workbookViewId="0">
      <selection activeCell="G3" sqref="G3"/>
    </sheetView>
  </sheetViews>
  <sheetFormatPr defaultRowHeight="15" x14ac:dyDescent="0.25"/>
  <cols>
    <col min="1" max="1" width="69" style="4" customWidth="1"/>
    <col min="2" max="2" width="15" style="4" customWidth="1"/>
    <col min="3" max="3" width="7.85546875" style="4" customWidth="1"/>
    <col min="4" max="4" width="6.7109375" style="4" customWidth="1"/>
    <col min="5" max="5" width="14.85546875" style="4" customWidth="1"/>
    <col min="6" max="6" width="9.140625" style="4"/>
    <col min="7" max="7" width="10.28515625" style="4" bestFit="1" customWidth="1"/>
    <col min="8" max="256" width="9.140625" style="4"/>
    <col min="257" max="257" width="76.140625" style="4" customWidth="1"/>
    <col min="258" max="258" width="15.28515625" style="4" customWidth="1"/>
    <col min="259" max="260" width="8.5703125" style="4" customWidth="1"/>
    <col min="261" max="261" width="14.5703125" style="4" customWidth="1"/>
    <col min="262" max="262" width="9.140625" style="4"/>
    <col min="263" max="263" width="10.28515625" style="4" bestFit="1" customWidth="1"/>
    <col min="264" max="512" width="9.140625" style="4"/>
    <col min="513" max="513" width="76.140625" style="4" customWidth="1"/>
    <col min="514" max="514" width="15.28515625" style="4" customWidth="1"/>
    <col min="515" max="516" width="8.5703125" style="4" customWidth="1"/>
    <col min="517" max="517" width="14.5703125" style="4" customWidth="1"/>
    <col min="518" max="518" width="9.140625" style="4"/>
    <col min="519" max="519" width="10.28515625" style="4" bestFit="1" customWidth="1"/>
    <col min="520" max="768" width="9.140625" style="4"/>
    <col min="769" max="769" width="76.140625" style="4" customWidth="1"/>
    <col min="770" max="770" width="15.28515625" style="4" customWidth="1"/>
    <col min="771" max="772" width="8.5703125" style="4" customWidth="1"/>
    <col min="773" max="773" width="14.5703125" style="4" customWidth="1"/>
    <col min="774" max="774" width="9.140625" style="4"/>
    <col min="775" max="775" width="10.28515625" style="4" bestFit="1" customWidth="1"/>
    <col min="776" max="1024" width="9.140625" style="4"/>
    <col min="1025" max="1025" width="76.140625" style="4" customWidth="1"/>
    <col min="1026" max="1026" width="15.28515625" style="4" customWidth="1"/>
    <col min="1027" max="1028" width="8.5703125" style="4" customWidth="1"/>
    <col min="1029" max="1029" width="14.5703125" style="4" customWidth="1"/>
    <col min="1030" max="1030" width="9.140625" style="4"/>
    <col min="1031" max="1031" width="10.28515625" style="4" bestFit="1" customWidth="1"/>
    <col min="1032" max="1280" width="9.140625" style="4"/>
    <col min="1281" max="1281" width="76.140625" style="4" customWidth="1"/>
    <col min="1282" max="1282" width="15.28515625" style="4" customWidth="1"/>
    <col min="1283" max="1284" width="8.5703125" style="4" customWidth="1"/>
    <col min="1285" max="1285" width="14.5703125" style="4" customWidth="1"/>
    <col min="1286" max="1286" width="9.140625" style="4"/>
    <col min="1287" max="1287" width="10.28515625" style="4" bestFit="1" customWidth="1"/>
    <col min="1288" max="1536" width="9.140625" style="4"/>
    <col min="1537" max="1537" width="76.140625" style="4" customWidth="1"/>
    <col min="1538" max="1538" width="15.28515625" style="4" customWidth="1"/>
    <col min="1539" max="1540" width="8.5703125" style="4" customWidth="1"/>
    <col min="1541" max="1541" width="14.5703125" style="4" customWidth="1"/>
    <col min="1542" max="1542" width="9.140625" style="4"/>
    <col min="1543" max="1543" width="10.28515625" style="4" bestFit="1" customWidth="1"/>
    <col min="1544" max="1792" width="9.140625" style="4"/>
    <col min="1793" max="1793" width="76.140625" style="4" customWidth="1"/>
    <col min="1794" max="1794" width="15.28515625" style="4" customWidth="1"/>
    <col min="1795" max="1796" width="8.5703125" style="4" customWidth="1"/>
    <col min="1797" max="1797" width="14.5703125" style="4" customWidth="1"/>
    <col min="1798" max="1798" width="9.140625" style="4"/>
    <col min="1799" max="1799" width="10.28515625" style="4" bestFit="1" customWidth="1"/>
    <col min="1800" max="2048" width="9.140625" style="4"/>
    <col min="2049" max="2049" width="76.140625" style="4" customWidth="1"/>
    <col min="2050" max="2050" width="15.28515625" style="4" customWidth="1"/>
    <col min="2051" max="2052" width="8.5703125" style="4" customWidth="1"/>
    <col min="2053" max="2053" width="14.5703125" style="4" customWidth="1"/>
    <col min="2054" max="2054" width="9.140625" style="4"/>
    <col min="2055" max="2055" width="10.28515625" style="4" bestFit="1" customWidth="1"/>
    <col min="2056" max="2304" width="9.140625" style="4"/>
    <col min="2305" max="2305" width="76.140625" style="4" customWidth="1"/>
    <col min="2306" max="2306" width="15.28515625" style="4" customWidth="1"/>
    <col min="2307" max="2308" width="8.5703125" style="4" customWidth="1"/>
    <col min="2309" max="2309" width="14.5703125" style="4" customWidth="1"/>
    <col min="2310" max="2310" width="9.140625" style="4"/>
    <col min="2311" max="2311" width="10.28515625" style="4" bestFit="1" customWidth="1"/>
    <col min="2312" max="2560" width="9.140625" style="4"/>
    <col min="2561" max="2561" width="76.140625" style="4" customWidth="1"/>
    <col min="2562" max="2562" width="15.28515625" style="4" customWidth="1"/>
    <col min="2563" max="2564" width="8.5703125" style="4" customWidth="1"/>
    <col min="2565" max="2565" width="14.5703125" style="4" customWidth="1"/>
    <col min="2566" max="2566" width="9.140625" style="4"/>
    <col min="2567" max="2567" width="10.28515625" style="4" bestFit="1" customWidth="1"/>
    <col min="2568" max="2816" width="9.140625" style="4"/>
    <col min="2817" max="2817" width="76.140625" style="4" customWidth="1"/>
    <col min="2818" max="2818" width="15.28515625" style="4" customWidth="1"/>
    <col min="2819" max="2820" width="8.5703125" style="4" customWidth="1"/>
    <col min="2821" max="2821" width="14.5703125" style="4" customWidth="1"/>
    <col min="2822" max="2822" width="9.140625" style="4"/>
    <col min="2823" max="2823" width="10.28515625" style="4" bestFit="1" customWidth="1"/>
    <col min="2824" max="3072" width="9.140625" style="4"/>
    <col min="3073" max="3073" width="76.140625" style="4" customWidth="1"/>
    <col min="3074" max="3074" width="15.28515625" style="4" customWidth="1"/>
    <col min="3075" max="3076" width="8.5703125" style="4" customWidth="1"/>
    <col min="3077" max="3077" width="14.5703125" style="4" customWidth="1"/>
    <col min="3078" max="3078" width="9.140625" style="4"/>
    <col min="3079" max="3079" width="10.28515625" style="4" bestFit="1" customWidth="1"/>
    <col min="3080" max="3328" width="9.140625" style="4"/>
    <col min="3329" max="3329" width="76.140625" style="4" customWidth="1"/>
    <col min="3330" max="3330" width="15.28515625" style="4" customWidth="1"/>
    <col min="3331" max="3332" width="8.5703125" style="4" customWidth="1"/>
    <col min="3333" max="3333" width="14.5703125" style="4" customWidth="1"/>
    <col min="3334" max="3334" width="9.140625" style="4"/>
    <col min="3335" max="3335" width="10.28515625" style="4" bestFit="1" customWidth="1"/>
    <col min="3336" max="3584" width="9.140625" style="4"/>
    <col min="3585" max="3585" width="76.140625" style="4" customWidth="1"/>
    <col min="3586" max="3586" width="15.28515625" style="4" customWidth="1"/>
    <col min="3587" max="3588" width="8.5703125" style="4" customWidth="1"/>
    <col min="3589" max="3589" width="14.5703125" style="4" customWidth="1"/>
    <col min="3590" max="3590" width="9.140625" style="4"/>
    <col min="3591" max="3591" width="10.28515625" style="4" bestFit="1" customWidth="1"/>
    <col min="3592" max="3840" width="9.140625" style="4"/>
    <col min="3841" max="3841" width="76.140625" style="4" customWidth="1"/>
    <col min="3842" max="3842" width="15.28515625" style="4" customWidth="1"/>
    <col min="3843" max="3844" width="8.5703125" style="4" customWidth="1"/>
    <col min="3845" max="3845" width="14.5703125" style="4" customWidth="1"/>
    <col min="3846" max="3846" width="9.140625" style="4"/>
    <col min="3847" max="3847" width="10.28515625" style="4" bestFit="1" customWidth="1"/>
    <col min="3848" max="4096" width="9.140625" style="4"/>
    <col min="4097" max="4097" width="76.140625" style="4" customWidth="1"/>
    <col min="4098" max="4098" width="15.28515625" style="4" customWidth="1"/>
    <col min="4099" max="4100" width="8.5703125" style="4" customWidth="1"/>
    <col min="4101" max="4101" width="14.5703125" style="4" customWidth="1"/>
    <col min="4102" max="4102" width="9.140625" style="4"/>
    <col min="4103" max="4103" width="10.28515625" style="4" bestFit="1" customWidth="1"/>
    <col min="4104" max="4352" width="9.140625" style="4"/>
    <col min="4353" max="4353" width="76.140625" style="4" customWidth="1"/>
    <col min="4354" max="4354" width="15.28515625" style="4" customWidth="1"/>
    <col min="4355" max="4356" width="8.5703125" style="4" customWidth="1"/>
    <col min="4357" max="4357" width="14.5703125" style="4" customWidth="1"/>
    <col min="4358" max="4358" width="9.140625" style="4"/>
    <col min="4359" max="4359" width="10.28515625" style="4" bestFit="1" customWidth="1"/>
    <col min="4360" max="4608" width="9.140625" style="4"/>
    <col min="4609" max="4609" width="76.140625" style="4" customWidth="1"/>
    <col min="4610" max="4610" width="15.28515625" style="4" customWidth="1"/>
    <col min="4611" max="4612" width="8.5703125" style="4" customWidth="1"/>
    <col min="4613" max="4613" width="14.5703125" style="4" customWidth="1"/>
    <col min="4614" max="4614" width="9.140625" style="4"/>
    <col min="4615" max="4615" width="10.28515625" style="4" bestFit="1" customWidth="1"/>
    <col min="4616" max="4864" width="9.140625" style="4"/>
    <col min="4865" max="4865" width="76.140625" style="4" customWidth="1"/>
    <col min="4866" max="4866" width="15.28515625" style="4" customWidth="1"/>
    <col min="4867" max="4868" width="8.5703125" style="4" customWidth="1"/>
    <col min="4869" max="4869" width="14.5703125" style="4" customWidth="1"/>
    <col min="4870" max="4870" width="9.140625" style="4"/>
    <col min="4871" max="4871" width="10.28515625" style="4" bestFit="1" customWidth="1"/>
    <col min="4872" max="5120" width="9.140625" style="4"/>
    <col min="5121" max="5121" width="76.140625" style="4" customWidth="1"/>
    <col min="5122" max="5122" width="15.28515625" style="4" customWidth="1"/>
    <col min="5123" max="5124" width="8.5703125" style="4" customWidth="1"/>
    <col min="5125" max="5125" width="14.5703125" style="4" customWidth="1"/>
    <col min="5126" max="5126" width="9.140625" style="4"/>
    <col min="5127" max="5127" width="10.28515625" style="4" bestFit="1" customWidth="1"/>
    <col min="5128" max="5376" width="9.140625" style="4"/>
    <col min="5377" max="5377" width="76.140625" style="4" customWidth="1"/>
    <col min="5378" max="5378" width="15.28515625" style="4" customWidth="1"/>
    <col min="5379" max="5380" width="8.5703125" style="4" customWidth="1"/>
    <col min="5381" max="5381" width="14.5703125" style="4" customWidth="1"/>
    <col min="5382" max="5382" width="9.140625" style="4"/>
    <col min="5383" max="5383" width="10.28515625" style="4" bestFit="1" customWidth="1"/>
    <col min="5384" max="5632" width="9.140625" style="4"/>
    <col min="5633" max="5633" width="76.140625" style="4" customWidth="1"/>
    <col min="5634" max="5634" width="15.28515625" style="4" customWidth="1"/>
    <col min="5635" max="5636" width="8.5703125" style="4" customWidth="1"/>
    <col min="5637" max="5637" width="14.5703125" style="4" customWidth="1"/>
    <col min="5638" max="5638" width="9.140625" style="4"/>
    <col min="5639" max="5639" width="10.28515625" style="4" bestFit="1" customWidth="1"/>
    <col min="5640" max="5888" width="9.140625" style="4"/>
    <col min="5889" max="5889" width="76.140625" style="4" customWidth="1"/>
    <col min="5890" max="5890" width="15.28515625" style="4" customWidth="1"/>
    <col min="5891" max="5892" width="8.5703125" style="4" customWidth="1"/>
    <col min="5893" max="5893" width="14.5703125" style="4" customWidth="1"/>
    <col min="5894" max="5894" width="9.140625" style="4"/>
    <col min="5895" max="5895" width="10.28515625" style="4" bestFit="1" customWidth="1"/>
    <col min="5896" max="6144" width="9.140625" style="4"/>
    <col min="6145" max="6145" width="76.140625" style="4" customWidth="1"/>
    <col min="6146" max="6146" width="15.28515625" style="4" customWidth="1"/>
    <col min="6147" max="6148" width="8.5703125" style="4" customWidth="1"/>
    <col min="6149" max="6149" width="14.5703125" style="4" customWidth="1"/>
    <col min="6150" max="6150" width="9.140625" style="4"/>
    <col min="6151" max="6151" width="10.28515625" style="4" bestFit="1" customWidth="1"/>
    <col min="6152" max="6400" width="9.140625" style="4"/>
    <col min="6401" max="6401" width="76.140625" style="4" customWidth="1"/>
    <col min="6402" max="6402" width="15.28515625" style="4" customWidth="1"/>
    <col min="6403" max="6404" width="8.5703125" style="4" customWidth="1"/>
    <col min="6405" max="6405" width="14.5703125" style="4" customWidth="1"/>
    <col min="6406" max="6406" width="9.140625" style="4"/>
    <col min="6407" max="6407" width="10.28515625" style="4" bestFit="1" customWidth="1"/>
    <col min="6408" max="6656" width="9.140625" style="4"/>
    <col min="6657" max="6657" width="76.140625" style="4" customWidth="1"/>
    <col min="6658" max="6658" width="15.28515625" style="4" customWidth="1"/>
    <col min="6659" max="6660" width="8.5703125" style="4" customWidth="1"/>
    <col min="6661" max="6661" width="14.5703125" style="4" customWidth="1"/>
    <col min="6662" max="6662" width="9.140625" style="4"/>
    <col min="6663" max="6663" width="10.28515625" style="4" bestFit="1" customWidth="1"/>
    <col min="6664" max="6912" width="9.140625" style="4"/>
    <col min="6913" max="6913" width="76.140625" style="4" customWidth="1"/>
    <col min="6914" max="6914" width="15.28515625" style="4" customWidth="1"/>
    <col min="6915" max="6916" width="8.5703125" style="4" customWidth="1"/>
    <col min="6917" max="6917" width="14.5703125" style="4" customWidth="1"/>
    <col min="6918" max="6918" width="9.140625" style="4"/>
    <col min="6919" max="6919" width="10.28515625" style="4" bestFit="1" customWidth="1"/>
    <col min="6920" max="7168" width="9.140625" style="4"/>
    <col min="7169" max="7169" width="76.140625" style="4" customWidth="1"/>
    <col min="7170" max="7170" width="15.28515625" style="4" customWidth="1"/>
    <col min="7171" max="7172" width="8.5703125" style="4" customWidth="1"/>
    <col min="7173" max="7173" width="14.5703125" style="4" customWidth="1"/>
    <col min="7174" max="7174" width="9.140625" style="4"/>
    <col min="7175" max="7175" width="10.28515625" style="4" bestFit="1" customWidth="1"/>
    <col min="7176" max="7424" width="9.140625" style="4"/>
    <col min="7425" max="7425" width="76.140625" style="4" customWidth="1"/>
    <col min="7426" max="7426" width="15.28515625" style="4" customWidth="1"/>
    <col min="7427" max="7428" width="8.5703125" style="4" customWidth="1"/>
    <col min="7429" max="7429" width="14.5703125" style="4" customWidth="1"/>
    <col min="7430" max="7430" width="9.140625" style="4"/>
    <col min="7431" max="7431" width="10.28515625" style="4" bestFit="1" customWidth="1"/>
    <col min="7432" max="7680" width="9.140625" style="4"/>
    <col min="7681" max="7681" width="76.140625" style="4" customWidth="1"/>
    <col min="7682" max="7682" width="15.28515625" style="4" customWidth="1"/>
    <col min="7683" max="7684" width="8.5703125" style="4" customWidth="1"/>
    <col min="7685" max="7685" width="14.5703125" style="4" customWidth="1"/>
    <col min="7686" max="7686" width="9.140625" style="4"/>
    <col min="7687" max="7687" width="10.28515625" style="4" bestFit="1" customWidth="1"/>
    <col min="7688" max="7936" width="9.140625" style="4"/>
    <col min="7937" max="7937" width="76.140625" style="4" customWidth="1"/>
    <col min="7938" max="7938" width="15.28515625" style="4" customWidth="1"/>
    <col min="7939" max="7940" width="8.5703125" style="4" customWidth="1"/>
    <col min="7941" max="7941" width="14.5703125" style="4" customWidth="1"/>
    <col min="7942" max="7942" width="9.140625" style="4"/>
    <col min="7943" max="7943" width="10.28515625" style="4" bestFit="1" customWidth="1"/>
    <col min="7944" max="8192" width="9.140625" style="4"/>
    <col min="8193" max="8193" width="76.140625" style="4" customWidth="1"/>
    <col min="8194" max="8194" width="15.28515625" style="4" customWidth="1"/>
    <col min="8195" max="8196" width="8.5703125" style="4" customWidth="1"/>
    <col min="8197" max="8197" width="14.5703125" style="4" customWidth="1"/>
    <col min="8198" max="8198" width="9.140625" style="4"/>
    <col min="8199" max="8199" width="10.28515625" style="4" bestFit="1" customWidth="1"/>
    <col min="8200" max="8448" width="9.140625" style="4"/>
    <col min="8449" max="8449" width="76.140625" style="4" customWidth="1"/>
    <col min="8450" max="8450" width="15.28515625" style="4" customWidth="1"/>
    <col min="8451" max="8452" width="8.5703125" style="4" customWidth="1"/>
    <col min="8453" max="8453" width="14.5703125" style="4" customWidth="1"/>
    <col min="8454" max="8454" width="9.140625" style="4"/>
    <col min="8455" max="8455" width="10.28515625" style="4" bestFit="1" customWidth="1"/>
    <col min="8456" max="8704" width="9.140625" style="4"/>
    <col min="8705" max="8705" width="76.140625" style="4" customWidth="1"/>
    <col min="8706" max="8706" width="15.28515625" style="4" customWidth="1"/>
    <col min="8707" max="8708" width="8.5703125" style="4" customWidth="1"/>
    <col min="8709" max="8709" width="14.5703125" style="4" customWidth="1"/>
    <col min="8710" max="8710" width="9.140625" style="4"/>
    <col min="8711" max="8711" width="10.28515625" style="4" bestFit="1" customWidth="1"/>
    <col min="8712" max="8960" width="9.140625" style="4"/>
    <col min="8961" max="8961" width="76.140625" style="4" customWidth="1"/>
    <col min="8962" max="8962" width="15.28515625" style="4" customWidth="1"/>
    <col min="8963" max="8964" width="8.5703125" style="4" customWidth="1"/>
    <col min="8965" max="8965" width="14.5703125" style="4" customWidth="1"/>
    <col min="8966" max="8966" width="9.140625" style="4"/>
    <col min="8967" max="8967" width="10.28515625" style="4" bestFit="1" customWidth="1"/>
    <col min="8968" max="9216" width="9.140625" style="4"/>
    <col min="9217" max="9217" width="76.140625" style="4" customWidth="1"/>
    <col min="9218" max="9218" width="15.28515625" style="4" customWidth="1"/>
    <col min="9219" max="9220" width="8.5703125" style="4" customWidth="1"/>
    <col min="9221" max="9221" width="14.5703125" style="4" customWidth="1"/>
    <col min="9222" max="9222" width="9.140625" style="4"/>
    <col min="9223" max="9223" width="10.28515625" style="4" bestFit="1" customWidth="1"/>
    <col min="9224" max="9472" width="9.140625" style="4"/>
    <col min="9473" max="9473" width="76.140625" style="4" customWidth="1"/>
    <col min="9474" max="9474" width="15.28515625" style="4" customWidth="1"/>
    <col min="9475" max="9476" width="8.5703125" style="4" customWidth="1"/>
    <col min="9477" max="9477" width="14.5703125" style="4" customWidth="1"/>
    <col min="9478" max="9478" width="9.140625" style="4"/>
    <col min="9479" max="9479" width="10.28515625" style="4" bestFit="1" customWidth="1"/>
    <col min="9480" max="9728" width="9.140625" style="4"/>
    <col min="9729" max="9729" width="76.140625" style="4" customWidth="1"/>
    <col min="9730" max="9730" width="15.28515625" style="4" customWidth="1"/>
    <col min="9731" max="9732" width="8.5703125" style="4" customWidth="1"/>
    <col min="9733" max="9733" width="14.5703125" style="4" customWidth="1"/>
    <col min="9734" max="9734" width="9.140625" style="4"/>
    <col min="9735" max="9735" width="10.28515625" style="4" bestFit="1" customWidth="1"/>
    <col min="9736" max="9984" width="9.140625" style="4"/>
    <col min="9985" max="9985" width="76.140625" style="4" customWidth="1"/>
    <col min="9986" max="9986" width="15.28515625" style="4" customWidth="1"/>
    <col min="9987" max="9988" width="8.5703125" style="4" customWidth="1"/>
    <col min="9989" max="9989" width="14.5703125" style="4" customWidth="1"/>
    <col min="9990" max="9990" width="9.140625" style="4"/>
    <col min="9991" max="9991" width="10.28515625" style="4" bestFit="1" customWidth="1"/>
    <col min="9992" max="10240" width="9.140625" style="4"/>
    <col min="10241" max="10241" width="76.140625" style="4" customWidth="1"/>
    <col min="10242" max="10242" width="15.28515625" style="4" customWidth="1"/>
    <col min="10243" max="10244" width="8.5703125" style="4" customWidth="1"/>
    <col min="10245" max="10245" width="14.5703125" style="4" customWidth="1"/>
    <col min="10246" max="10246" width="9.140625" style="4"/>
    <col min="10247" max="10247" width="10.28515625" style="4" bestFit="1" customWidth="1"/>
    <col min="10248" max="10496" width="9.140625" style="4"/>
    <col min="10497" max="10497" width="76.140625" style="4" customWidth="1"/>
    <col min="10498" max="10498" width="15.28515625" style="4" customWidth="1"/>
    <col min="10499" max="10500" width="8.5703125" style="4" customWidth="1"/>
    <col min="10501" max="10501" width="14.5703125" style="4" customWidth="1"/>
    <col min="10502" max="10502" width="9.140625" style="4"/>
    <col min="10503" max="10503" width="10.28515625" style="4" bestFit="1" customWidth="1"/>
    <col min="10504" max="10752" width="9.140625" style="4"/>
    <col min="10753" max="10753" width="76.140625" style="4" customWidth="1"/>
    <col min="10754" max="10754" width="15.28515625" style="4" customWidth="1"/>
    <col min="10755" max="10756" width="8.5703125" style="4" customWidth="1"/>
    <col min="10757" max="10757" width="14.5703125" style="4" customWidth="1"/>
    <col min="10758" max="10758" width="9.140625" style="4"/>
    <col min="10759" max="10759" width="10.28515625" style="4" bestFit="1" customWidth="1"/>
    <col min="10760" max="11008" width="9.140625" style="4"/>
    <col min="11009" max="11009" width="76.140625" style="4" customWidth="1"/>
    <col min="11010" max="11010" width="15.28515625" style="4" customWidth="1"/>
    <col min="11011" max="11012" width="8.5703125" style="4" customWidth="1"/>
    <col min="11013" max="11013" width="14.5703125" style="4" customWidth="1"/>
    <col min="11014" max="11014" width="9.140625" style="4"/>
    <col min="11015" max="11015" width="10.28515625" style="4" bestFit="1" customWidth="1"/>
    <col min="11016" max="11264" width="9.140625" style="4"/>
    <col min="11265" max="11265" width="76.140625" style="4" customWidth="1"/>
    <col min="11266" max="11266" width="15.28515625" style="4" customWidth="1"/>
    <col min="11267" max="11268" width="8.5703125" style="4" customWidth="1"/>
    <col min="11269" max="11269" width="14.5703125" style="4" customWidth="1"/>
    <col min="11270" max="11270" width="9.140625" style="4"/>
    <col min="11271" max="11271" width="10.28515625" style="4" bestFit="1" customWidth="1"/>
    <col min="11272" max="11520" width="9.140625" style="4"/>
    <col min="11521" max="11521" width="76.140625" style="4" customWidth="1"/>
    <col min="11522" max="11522" width="15.28515625" style="4" customWidth="1"/>
    <col min="11523" max="11524" width="8.5703125" style="4" customWidth="1"/>
    <col min="11525" max="11525" width="14.5703125" style="4" customWidth="1"/>
    <col min="11526" max="11526" width="9.140625" style="4"/>
    <col min="11527" max="11527" width="10.28515625" style="4" bestFit="1" customWidth="1"/>
    <col min="11528" max="11776" width="9.140625" style="4"/>
    <col min="11777" max="11777" width="76.140625" style="4" customWidth="1"/>
    <col min="11778" max="11778" width="15.28515625" style="4" customWidth="1"/>
    <col min="11779" max="11780" width="8.5703125" style="4" customWidth="1"/>
    <col min="11781" max="11781" width="14.5703125" style="4" customWidth="1"/>
    <col min="11782" max="11782" width="9.140625" style="4"/>
    <col min="11783" max="11783" width="10.28515625" style="4" bestFit="1" customWidth="1"/>
    <col min="11784" max="12032" width="9.140625" style="4"/>
    <col min="12033" max="12033" width="76.140625" style="4" customWidth="1"/>
    <col min="12034" max="12034" width="15.28515625" style="4" customWidth="1"/>
    <col min="12035" max="12036" width="8.5703125" style="4" customWidth="1"/>
    <col min="12037" max="12037" width="14.5703125" style="4" customWidth="1"/>
    <col min="12038" max="12038" width="9.140625" style="4"/>
    <col min="12039" max="12039" width="10.28515625" style="4" bestFit="1" customWidth="1"/>
    <col min="12040" max="12288" width="9.140625" style="4"/>
    <col min="12289" max="12289" width="76.140625" style="4" customWidth="1"/>
    <col min="12290" max="12290" width="15.28515625" style="4" customWidth="1"/>
    <col min="12291" max="12292" width="8.5703125" style="4" customWidth="1"/>
    <col min="12293" max="12293" width="14.5703125" style="4" customWidth="1"/>
    <col min="12294" max="12294" width="9.140625" style="4"/>
    <col min="12295" max="12295" width="10.28515625" style="4" bestFit="1" customWidth="1"/>
    <col min="12296" max="12544" width="9.140625" style="4"/>
    <col min="12545" max="12545" width="76.140625" style="4" customWidth="1"/>
    <col min="12546" max="12546" width="15.28515625" style="4" customWidth="1"/>
    <col min="12547" max="12548" width="8.5703125" style="4" customWidth="1"/>
    <col min="12549" max="12549" width="14.5703125" style="4" customWidth="1"/>
    <col min="12550" max="12550" width="9.140625" style="4"/>
    <col min="12551" max="12551" width="10.28515625" style="4" bestFit="1" customWidth="1"/>
    <col min="12552" max="12800" width="9.140625" style="4"/>
    <col min="12801" max="12801" width="76.140625" style="4" customWidth="1"/>
    <col min="12802" max="12802" width="15.28515625" style="4" customWidth="1"/>
    <col min="12803" max="12804" width="8.5703125" style="4" customWidth="1"/>
    <col min="12805" max="12805" width="14.5703125" style="4" customWidth="1"/>
    <col min="12806" max="12806" width="9.140625" style="4"/>
    <col min="12807" max="12807" width="10.28515625" style="4" bestFit="1" customWidth="1"/>
    <col min="12808" max="13056" width="9.140625" style="4"/>
    <col min="13057" max="13057" width="76.140625" style="4" customWidth="1"/>
    <col min="13058" max="13058" width="15.28515625" style="4" customWidth="1"/>
    <col min="13059" max="13060" width="8.5703125" style="4" customWidth="1"/>
    <col min="13061" max="13061" width="14.5703125" style="4" customWidth="1"/>
    <col min="13062" max="13062" width="9.140625" style="4"/>
    <col min="13063" max="13063" width="10.28515625" style="4" bestFit="1" customWidth="1"/>
    <col min="13064" max="13312" width="9.140625" style="4"/>
    <col min="13313" max="13313" width="76.140625" style="4" customWidth="1"/>
    <col min="13314" max="13314" width="15.28515625" style="4" customWidth="1"/>
    <col min="13315" max="13316" width="8.5703125" style="4" customWidth="1"/>
    <col min="13317" max="13317" width="14.5703125" style="4" customWidth="1"/>
    <col min="13318" max="13318" width="9.140625" style="4"/>
    <col min="13319" max="13319" width="10.28515625" style="4" bestFit="1" customWidth="1"/>
    <col min="13320" max="13568" width="9.140625" style="4"/>
    <col min="13569" max="13569" width="76.140625" style="4" customWidth="1"/>
    <col min="13570" max="13570" width="15.28515625" style="4" customWidth="1"/>
    <col min="13571" max="13572" width="8.5703125" style="4" customWidth="1"/>
    <col min="13573" max="13573" width="14.5703125" style="4" customWidth="1"/>
    <col min="13574" max="13574" width="9.140625" style="4"/>
    <col min="13575" max="13575" width="10.28515625" style="4" bestFit="1" customWidth="1"/>
    <col min="13576" max="13824" width="9.140625" style="4"/>
    <col min="13825" max="13825" width="76.140625" style="4" customWidth="1"/>
    <col min="13826" max="13826" width="15.28515625" style="4" customWidth="1"/>
    <col min="13827" max="13828" width="8.5703125" style="4" customWidth="1"/>
    <col min="13829" max="13829" width="14.5703125" style="4" customWidth="1"/>
    <col min="13830" max="13830" width="9.140625" style="4"/>
    <col min="13831" max="13831" width="10.28515625" style="4" bestFit="1" customWidth="1"/>
    <col min="13832" max="14080" width="9.140625" style="4"/>
    <col min="14081" max="14081" width="76.140625" style="4" customWidth="1"/>
    <col min="14082" max="14082" width="15.28515625" style="4" customWidth="1"/>
    <col min="14083" max="14084" width="8.5703125" style="4" customWidth="1"/>
    <col min="14085" max="14085" width="14.5703125" style="4" customWidth="1"/>
    <col min="14086" max="14086" width="9.140625" style="4"/>
    <col min="14087" max="14087" width="10.28515625" style="4" bestFit="1" customWidth="1"/>
    <col min="14088" max="14336" width="9.140625" style="4"/>
    <col min="14337" max="14337" width="76.140625" style="4" customWidth="1"/>
    <col min="14338" max="14338" width="15.28515625" style="4" customWidth="1"/>
    <col min="14339" max="14340" width="8.5703125" style="4" customWidth="1"/>
    <col min="14341" max="14341" width="14.5703125" style="4" customWidth="1"/>
    <col min="14342" max="14342" width="9.140625" style="4"/>
    <col min="14343" max="14343" width="10.28515625" style="4" bestFit="1" customWidth="1"/>
    <col min="14344" max="14592" width="9.140625" style="4"/>
    <col min="14593" max="14593" width="76.140625" style="4" customWidth="1"/>
    <col min="14594" max="14594" width="15.28515625" style="4" customWidth="1"/>
    <col min="14595" max="14596" width="8.5703125" style="4" customWidth="1"/>
    <col min="14597" max="14597" width="14.5703125" style="4" customWidth="1"/>
    <col min="14598" max="14598" width="9.140625" style="4"/>
    <col min="14599" max="14599" width="10.28515625" style="4" bestFit="1" customWidth="1"/>
    <col min="14600" max="14848" width="9.140625" style="4"/>
    <col min="14849" max="14849" width="76.140625" style="4" customWidth="1"/>
    <col min="14850" max="14850" width="15.28515625" style="4" customWidth="1"/>
    <col min="14851" max="14852" width="8.5703125" style="4" customWidth="1"/>
    <col min="14853" max="14853" width="14.5703125" style="4" customWidth="1"/>
    <col min="14854" max="14854" width="9.140625" style="4"/>
    <col min="14855" max="14855" width="10.28515625" style="4" bestFit="1" customWidth="1"/>
    <col min="14856" max="15104" width="9.140625" style="4"/>
    <col min="15105" max="15105" width="76.140625" style="4" customWidth="1"/>
    <col min="15106" max="15106" width="15.28515625" style="4" customWidth="1"/>
    <col min="15107" max="15108" width="8.5703125" style="4" customWidth="1"/>
    <col min="15109" max="15109" width="14.5703125" style="4" customWidth="1"/>
    <col min="15110" max="15110" width="9.140625" style="4"/>
    <col min="15111" max="15111" width="10.28515625" style="4" bestFit="1" customWidth="1"/>
    <col min="15112" max="15360" width="9.140625" style="4"/>
    <col min="15361" max="15361" width="76.140625" style="4" customWidth="1"/>
    <col min="15362" max="15362" width="15.28515625" style="4" customWidth="1"/>
    <col min="15363" max="15364" width="8.5703125" style="4" customWidth="1"/>
    <col min="15365" max="15365" width="14.5703125" style="4" customWidth="1"/>
    <col min="15366" max="15366" width="9.140625" style="4"/>
    <col min="15367" max="15367" width="10.28515625" style="4" bestFit="1" customWidth="1"/>
    <col min="15368" max="15616" width="9.140625" style="4"/>
    <col min="15617" max="15617" width="76.140625" style="4" customWidth="1"/>
    <col min="15618" max="15618" width="15.28515625" style="4" customWidth="1"/>
    <col min="15619" max="15620" width="8.5703125" style="4" customWidth="1"/>
    <col min="15621" max="15621" width="14.5703125" style="4" customWidth="1"/>
    <col min="15622" max="15622" width="9.140625" style="4"/>
    <col min="15623" max="15623" width="10.28515625" style="4" bestFit="1" customWidth="1"/>
    <col min="15624" max="15872" width="9.140625" style="4"/>
    <col min="15873" max="15873" width="76.140625" style="4" customWidth="1"/>
    <col min="15874" max="15874" width="15.28515625" style="4" customWidth="1"/>
    <col min="15875" max="15876" width="8.5703125" style="4" customWidth="1"/>
    <col min="15877" max="15877" width="14.5703125" style="4" customWidth="1"/>
    <col min="15878" max="15878" width="9.140625" style="4"/>
    <col min="15879" max="15879" width="10.28515625" style="4" bestFit="1" customWidth="1"/>
    <col min="15880" max="16128" width="9.140625" style="4"/>
    <col min="16129" max="16129" width="76.140625" style="4" customWidth="1"/>
    <col min="16130" max="16130" width="15.28515625" style="4" customWidth="1"/>
    <col min="16131" max="16132" width="8.5703125" style="4" customWidth="1"/>
    <col min="16133" max="16133" width="14.5703125" style="4" customWidth="1"/>
    <col min="16134" max="16134" width="9.140625" style="4"/>
    <col min="16135" max="16135" width="10.28515625" style="4" bestFit="1" customWidth="1"/>
    <col min="16136" max="16384" width="9.140625" style="4"/>
  </cols>
  <sheetData>
    <row r="1" spans="1:10" ht="130.5" customHeight="1" x14ac:dyDescent="0.25">
      <c r="A1" s="1"/>
      <c r="B1" s="61" t="s">
        <v>295</v>
      </c>
      <c r="C1" s="61"/>
      <c r="D1" s="61"/>
      <c r="E1" s="61"/>
      <c r="F1" s="2"/>
      <c r="G1" s="3"/>
    </row>
    <row r="2" spans="1:10" ht="9.75" customHeight="1" x14ac:dyDescent="0.25">
      <c r="A2" s="1"/>
      <c r="B2" s="5"/>
      <c r="C2" s="5"/>
      <c r="D2" s="5"/>
      <c r="E2" s="5"/>
      <c r="F2" s="2"/>
      <c r="G2" s="3"/>
    </row>
    <row r="3" spans="1:10" ht="107.25" customHeight="1" x14ac:dyDescent="0.25">
      <c r="A3" s="1"/>
      <c r="B3" s="61" t="s">
        <v>0</v>
      </c>
      <c r="C3" s="61"/>
      <c r="D3" s="61"/>
      <c r="E3" s="61"/>
      <c r="F3" s="6"/>
      <c r="G3" s="7"/>
    </row>
    <row r="4" spans="1:10" ht="56.25" customHeight="1" x14ac:dyDescent="0.25">
      <c r="A4" s="62" t="s">
        <v>1</v>
      </c>
      <c r="B4" s="63"/>
      <c r="C4" s="63"/>
      <c r="D4" s="63"/>
      <c r="E4" s="63"/>
    </row>
    <row r="5" spans="1:10" ht="18.75" customHeight="1" x14ac:dyDescent="0.25">
      <c r="A5" s="8" t="s">
        <v>2</v>
      </c>
      <c r="B5" s="8" t="s">
        <v>2</v>
      </c>
      <c r="C5" s="8" t="s">
        <v>2</v>
      </c>
      <c r="D5" s="64" t="s">
        <v>3</v>
      </c>
      <c r="E5" s="64"/>
    </row>
    <row r="6" spans="1:10" x14ac:dyDescent="0.2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H6" s="10"/>
    </row>
    <row r="7" spans="1:10" x14ac:dyDescent="0.25">
      <c r="A7" s="11" t="s">
        <v>9</v>
      </c>
      <c r="B7" s="12"/>
      <c r="C7" s="13"/>
      <c r="D7" s="12"/>
      <c r="E7" s="14">
        <f>SUM(E8+E73+E277+E160)</f>
        <v>365117.5</v>
      </c>
      <c r="F7" s="15"/>
      <c r="H7" s="10"/>
    </row>
    <row r="8" spans="1:10" ht="30" x14ac:dyDescent="0.25">
      <c r="A8" s="16" t="s">
        <v>10</v>
      </c>
      <c r="B8" s="12" t="s">
        <v>11</v>
      </c>
      <c r="C8" s="13"/>
      <c r="D8" s="12"/>
      <c r="E8" s="17">
        <f>E9+E21+E35+E43+E58</f>
        <v>27998.6</v>
      </c>
      <c r="G8" s="15"/>
      <c r="H8" s="10"/>
    </row>
    <row r="9" spans="1:10" ht="29.25" customHeight="1" x14ac:dyDescent="0.25">
      <c r="A9" s="16" t="s">
        <v>12</v>
      </c>
      <c r="B9" s="12" t="s">
        <v>13</v>
      </c>
      <c r="C9" s="13"/>
      <c r="D9" s="12"/>
      <c r="E9" s="17">
        <f>SUM(E10+E15+E18)</f>
        <v>11205.5</v>
      </c>
      <c r="G9" s="18"/>
      <c r="H9" s="10"/>
    </row>
    <row r="10" spans="1:10" ht="36" customHeight="1" x14ac:dyDescent="0.25">
      <c r="A10" s="16" t="s">
        <v>14</v>
      </c>
      <c r="B10" s="12" t="s">
        <v>15</v>
      </c>
      <c r="C10" s="13"/>
      <c r="D10" s="12"/>
      <c r="E10" s="17">
        <f>SUM(E11+E13)</f>
        <v>6001.9</v>
      </c>
      <c r="G10" s="15"/>
      <c r="H10" s="10"/>
      <c r="J10" s="15"/>
    </row>
    <row r="11" spans="1:10" ht="30.75" customHeight="1" x14ac:dyDescent="0.25">
      <c r="A11" s="19" t="s">
        <v>16</v>
      </c>
      <c r="B11" s="20" t="s">
        <v>15</v>
      </c>
      <c r="C11" s="13">
        <v>600</v>
      </c>
      <c r="D11" s="12"/>
      <c r="E11" s="17">
        <f>E12</f>
        <v>14</v>
      </c>
      <c r="G11" s="15"/>
      <c r="H11" s="10"/>
    </row>
    <row r="12" spans="1:10" ht="30" x14ac:dyDescent="0.25">
      <c r="A12" s="11" t="s">
        <v>17</v>
      </c>
      <c r="B12" s="12" t="s">
        <v>15</v>
      </c>
      <c r="C12" s="13">
        <v>600</v>
      </c>
      <c r="D12" s="12" t="s">
        <v>18</v>
      </c>
      <c r="E12" s="17">
        <f>SUM('[1]9'!G38)</f>
        <v>14</v>
      </c>
      <c r="G12" s="15"/>
      <c r="H12" s="10"/>
    </row>
    <row r="13" spans="1:10" ht="30" x14ac:dyDescent="0.25">
      <c r="A13" s="19" t="s">
        <v>16</v>
      </c>
      <c r="B13" s="12" t="s">
        <v>15</v>
      </c>
      <c r="C13" s="13">
        <v>600</v>
      </c>
      <c r="D13" s="12"/>
      <c r="E13" s="17">
        <f>E14</f>
        <v>5987.9</v>
      </c>
      <c r="G13" s="15"/>
      <c r="H13" s="10"/>
    </row>
    <row r="14" spans="1:10" ht="19.5" customHeight="1" x14ac:dyDescent="0.25">
      <c r="A14" s="11" t="s">
        <v>19</v>
      </c>
      <c r="B14" s="12" t="s">
        <v>15</v>
      </c>
      <c r="C14" s="13">
        <v>600</v>
      </c>
      <c r="D14" s="12" t="s">
        <v>20</v>
      </c>
      <c r="E14" s="21">
        <f>SUM('[1]9'!G60)</f>
        <v>5987.9</v>
      </c>
      <c r="G14" s="15"/>
      <c r="H14" s="10"/>
    </row>
    <row r="15" spans="1:10" ht="57.75" customHeight="1" x14ac:dyDescent="0.25">
      <c r="A15" s="19" t="s">
        <v>21</v>
      </c>
      <c r="B15" s="22" t="s">
        <v>22</v>
      </c>
      <c r="C15" s="13"/>
      <c r="D15" s="12"/>
      <c r="E15" s="23">
        <f>E16</f>
        <v>5163.3999999999996</v>
      </c>
      <c r="G15" s="15"/>
      <c r="H15" s="10"/>
    </row>
    <row r="16" spans="1:10" ht="30.75" customHeight="1" x14ac:dyDescent="0.25">
      <c r="A16" s="11" t="s">
        <v>16</v>
      </c>
      <c r="B16" s="22" t="s">
        <v>22</v>
      </c>
      <c r="C16" s="13" t="s">
        <v>23</v>
      </c>
      <c r="D16" s="12"/>
      <c r="E16" s="23">
        <f>SUM(E17)</f>
        <v>5163.3999999999996</v>
      </c>
      <c r="G16" s="15"/>
      <c r="H16" s="10"/>
      <c r="J16" s="15"/>
    </row>
    <row r="17" spans="1:10" x14ac:dyDescent="0.25">
      <c r="A17" s="11" t="s">
        <v>19</v>
      </c>
      <c r="B17" s="22" t="s">
        <v>22</v>
      </c>
      <c r="C17" s="13" t="s">
        <v>23</v>
      </c>
      <c r="D17" s="12" t="s">
        <v>20</v>
      </c>
      <c r="E17" s="23">
        <f>SUM('[1]9'!G64)</f>
        <v>5163.3999999999996</v>
      </c>
      <c r="G17" s="15"/>
      <c r="H17" s="10"/>
      <c r="J17" s="15"/>
    </row>
    <row r="18" spans="1:10" ht="90" customHeight="1" x14ac:dyDescent="0.25">
      <c r="A18" s="11" t="s">
        <v>293</v>
      </c>
      <c r="B18" s="22" t="s">
        <v>24</v>
      </c>
      <c r="C18" s="13"/>
      <c r="D18" s="12"/>
      <c r="E18" s="23">
        <f>SUM(E19)</f>
        <v>40.200000000000003</v>
      </c>
      <c r="G18" s="15"/>
      <c r="H18" s="10"/>
      <c r="J18" s="15"/>
    </row>
    <row r="19" spans="1:10" ht="34.5" customHeight="1" x14ac:dyDescent="0.25">
      <c r="A19" s="11" t="s">
        <v>16</v>
      </c>
      <c r="B19" s="22" t="s">
        <v>24</v>
      </c>
      <c r="C19" s="13">
        <v>600</v>
      </c>
      <c r="D19" s="12"/>
      <c r="E19" s="23">
        <f>SUM(E20)</f>
        <v>40.200000000000003</v>
      </c>
      <c r="G19" s="15"/>
      <c r="H19" s="10"/>
      <c r="J19" s="15"/>
    </row>
    <row r="20" spans="1:10" x14ac:dyDescent="0.25">
      <c r="A20" s="11" t="s">
        <v>19</v>
      </c>
      <c r="B20" s="22" t="s">
        <v>24</v>
      </c>
      <c r="C20" s="13">
        <v>600</v>
      </c>
      <c r="D20" s="12" t="s">
        <v>20</v>
      </c>
      <c r="E20" s="23">
        <f>SUM('[1]9'!G68)</f>
        <v>40.200000000000003</v>
      </c>
      <c r="H20" s="10"/>
      <c r="J20" s="15"/>
    </row>
    <row r="21" spans="1:10" ht="30" x14ac:dyDescent="0.25">
      <c r="A21" s="16" t="s">
        <v>25</v>
      </c>
      <c r="B21" s="22" t="s">
        <v>26</v>
      </c>
      <c r="C21" s="22"/>
      <c r="D21" s="12"/>
      <c r="E21" s="23">
        <f>E22</f>
        <v>1801.9</v>
      </c>
      <c r="H21" s="10"/>
    </row>
    <row r="22" spans="1:10" ht="30" x14ac:dyDescent="0.25">
      <c r="A22" s="16" t="s">
        <v>27</v>
      </c>
      <c r="B22" s="24" t="s">
        <v>28</v>
      </c>
      <c r="C22" s="24"/>
      <c r="D22" s="12"/>
      <c r="E22" s="23">
        <f>E23+E25+E28+E30</f>
        <v>1801.9</v>
      </c>
      <c r="H22" s="25"/>
    </row>
    <row r="23" spans="1:10" ht="24.75" customHeight="1" x14ac:dyDescent="0.25">
      <c r="A23" s="26" t="s">
        <v>29</v>
      </c>
      <c r="B23" s="22" t="s">
        <v>30</v>
      </c>
      <c r="C23" s="22" t="s">
        <v>31</v>
      </c>
      <c r="D23" s="27"/>
      <c r="E23" s="28">
        <f>E24</f>
        <v>481.90000000000003</v>
      </c>
      <c r="H23" s="25"/>
    </row>
    <row r="24" spans="1:10" x14ac:dyDescent="0.25">
      <c r="A24" s="11" t="s">
        <v>19</v>
      </c>
      <c r="B24" s="22" t="s">
        <v>30</v>
      </c>
      <c r="C24" s="22" t="s">
        <v>31</v>
      </c>
      <c r="D24" s="27" t="s">
        <v>20</v>
      </c>
      <c r="E24" s="28">
        <f>SUM('[1]9'!G71)</f>
        <v>481.90000000000003</v>
      </c>
      <c r="H24" s="25"/>
    </row>
    <row r="25" spans="1:10" ht="30" x14ac:dyDescent="0.25">
      <c r="A25" s="19" t="s">
        <v>32</v>
      </c>
      <c r="B25" s="22" t="s">
        <v>30</v>
      </c>
      <c r="C25" s="22" t="s">
        <v>33</v>
      </c>
      <c r="D25" s="27"/>
      <c r="E25" s="23">
        <f>SUM(E27+E26)</f>
        <v>676.59999999999991</v>
      </c>
    </row>
    <row r="26" spans="1:10" x14ac:dyDescent="0.25">
      <c r="A26" s="11" t="s">
        <v>19</v>
      </c>
      <c r="B26" s="22" t="s">
        <v>30</v>
      </c>
      <c r="C26" s="22" t="s">
        <v>33</v>
      </c>
      <c r="D26" s="27" t="s">
        <v>20</v>
      </c>
      <c r="E26" s="23">
        <f>SUM('[1]9'!G75)</f>
        <v>671.59999999999991</v>
      </c>
    </row>
    <row r="27" spans="1:10" ht="30" x14ac:dyDescent="0.25">
      <c r="A27" s="11" t="s">
        <v>17</v>
      </c>
      <c r="B27" s="22" t="s">
        <v>30</v>
      </c>
      <c r="C27" s="22" t="s">
        <v>33</v>
      </c>
      <c r="D27" s="27" t="s">
        <v>18</v>
      </c>
      <c r="E27" s="23">
        <f>SUM('[1]9'!G44)</f>
        <v>5</v>
      </c>
    </row>
    <row r="28" spans="1:10" x14ac:dyDescent="0.25">
      <c r="A28" s="11" t="s">
        <v>34</v>
      </c>
      <c r="B28" s="22" t="s">
        <v>30</v>
      </c>
      <c r="C28" s="29">
        <v>800</v>
      </c>
      <c r="D28" s="20"/>
      <c r="E28" s="23">
        <f>E29</f>
        <v>13.899999999999999</v>
      </c>
    </row>
    <row r="29" spans="1:10" x14ac:dyDescent="0.25">
      <c r="A29" s="11" t="s">
        <v>19</v>
      </c>
      <c r="B29" s="22" t="s">
        <v>30</v>
      </c>
      <c r="C29" s="29">
        <v>800</v>
      </c>
      <c r="D29" s="20" t="s">
        <v>20</v>
      </c>
      <c r="E29" s="23">
        <f>SUM('[1]9'!G78)</f>
        <v>13.899999999999999</v>
      </c>
    </row>
    <row r="30" spans="1:10" ht="60" x14ac:dyDescent="0.25">
      <c r="A30" s="19" t="s">
        <v>21</v>
      </c>
      <c r="B30" s="22" t="s">
        <v>35</v>
      </c>
      <c r="C30" s="29"/>
      <c r="D30" s="20"/>
      <c r="E30" s="23">
        <f>SUM(E31+E33)</f>
        <v>629.5</v>
      </c>
    </row>
    <row r="31" spans="1:10" x14ac:dyDescent="0.25">
      <c r="A31" s="26" t="s">
        <v>29</v>
      </c>
      <c r="B31" s="22" t="s">
        <v>35</v>
      </c>
      <c r="C31" s="30">
        <v>100</v>
      </c>
      <c r="D31" s="20"/>
      <c r="E31" s="23">
        <f>E32</f>
        <v>557.1</v>
      </c>
    </row>
    <row r="32" spans="1:10" x14ac:dyDescent="0.25">
      <c r="A32" s="11" t="s">
        <v>19</v>
      </c>
      <c r="B32" s="22" t="s">
        <v>35</v>
      </c>
      <c r="C32" s="29">
        <v>100</v>
      </c>
      <c r="D32" s="20" t="s">
        <v>20</v>
      </c>
      <c r="E32" s="23">
        <f>SUM('[1]9'!G83+'[1]9'!G84)</f>
        <v>557.1</v>
      </c>
    </row>
    <row r="33" spans="1:5" ht="30" x14ac:dyDescent="0.25">
      <c r="A33" s="19" t="s">
        <v>32</v>
      </c>
      <c r="B33" s="22" t="s">
        <v>35</v>
      </c>
      <c r="C33" s="29">
        <v>200</v>
      </c>
      <c r="D33" s="20"/>
      <c r="E33" s="23">
        <f>SUM(E34)</f>
        <v>72.400000000000006</v>
      </c>
    </row>
    <row r="34" spans="1:5" x14ac:dyDescent="0.25">
      <c r="A34" s="11" t="s">
        <v>19</v>
      </c>
      <c r="B34" s="22" t="s">
        <v>35</v>
      </c>
      <c r="C34" s="29">
        <v>200</v>
      </c>
      <c r="D34" s="20" t="s">
        <v>20</v>
      </c>
      <c r="E34" s="23">
        <f>SUM('[1]9'!G85)</f>
        <v>72.400000000000006</v>
      </c>
    </row>
    <row r="35" spans="1:5" ht="43.5" customHeight="1" x14ac:dyDescent="0.25">
      <c r="A35" s="16" t="s">
        <v>36</v>
      </c>
      <c r="B35" s="24" t="s">
        <v>37</v>
      </c>
      <c r="C35" s="13"/>
      <c r="D35" s="12"/>
      <c r="E35" s="23">
        <f>E37+E40+E36</f>
        <v>8650.2999999999993</v>
      </c>
    </row>
    <row r="36" spans="1:5" ht="36.75" customHeight="1" x14ac:dyDescent="0.25">
      <c r="A36" s="11" t="s">
        <v>17</v>
      </c>
      <c r="B36" s="22" t="s">
        <v>38</v>
      </c>
      <c r="C36" s="22" t="s">
        <v>33</v>
      </c>
      <c r="D36" s="27" t="s">
        <v>18</v>
      </c>
      <c r="E36" s="23">
        <f>SUM('[1]9'!G46)</f>
        <v>17.5</v>
      </c>
    </row>
    <row r="37" spans="1:5" ht="45" x14ac:dyDescent="0.25">
      <c r="A37" s="16" t="s">
        <v>39</v>
      </c>
      <c r="B37" s="22" t="s">
        <v>40</v>
      </c>
      <c r="C37" s="13"/>
      <c r="D37" s="12"/>
      <c r="E37" s="28">
        <f>E38</f>
        <v>4640</v>
      </c>
    </row>
    <row r="38" spans="1:5" ht="30" x14ac:dyDescent="0.25">
      <c r="A38" s="11" t="s">
        <v>16</v>
      </c>
      <c r="B38" s="22" t="s">
        <v>40</v>
      </c>
      <c r="C38" s="31">
        <v>600</v>
      </c>
      <c r="D38" s="27"/>
      <c r="E38" s="28">
        <f>SUM(E39)</f>
        <v>4640</v>
      </c>
    </row>
    <row r="39" spans="1:5" x14ac:dyDescent="0.25">
      <c r="A39" s="11" t="s">
        <v>19</v>
      </c>
      <c r="B39" s="22" t="s">
        <v>40</v>
      </c>
      <c r="C39" s="31">
        <v>600</v>
      </c>
      <c r="D39" s="27" t="s">
        <v>20</v>
      </c>
      <c r="E39" s="28">
        <f>SUM('[1]9'!G88)</f>
        <v>4640</v>
      </c>
    </row>
    <row r="40" spans="1:5" ht="60" x14ac:dyDescent="0.25">
      <c r="A40" s="19" t="s">
        <v>21</v>
      </c>
      <c r="B40" s="22" t="s">
        <v>41</v>
      </c>
      <c r="C40" s="31">
        <v>600</v>
      </c>
      <c r="D40" s="27"/>
      <c r="E40" s="28">
        <f>E41</f>
        <v>3992.8</v>
      </c>
    </row>
    <row r="41" spans="1:5" ht="30" x14ac:dyDescent="0.25">
      <c r="A41" s="11" t="s">
        <v>16</v>
      </c>
      <c r="B41" s="22" t="s">
        <v>41</v>
      </c>
      <c r="C41" s="31">
        <v>600</v>
      </c>
      <c r="D41" s="27"/>
      <c r="E41" s="28">
        <f>E42</f>
        <v>3992.8</v>
      </c>
    </row>
    <row r="42" spans="1:5" x14ac:dyDescent="0.25">
      <c r="A42" s="11" t="s">
        <v>19</v>
      </c>
      <c r="B42" s="22" t="s">
        <v>41</v>
      </c>
      <c r="C42" s="31">
        <v>600</v>
      </c>
      <c r="D42" s="27" t="s">
        <v>20</v>
      </c>
      <c r="E42" s="28">
        <f>SUM('[1]9'!G91)</f>
        <v>3992.8</v>
      </c>
    </row>
    <row r="43" spans="1:5" ht="45" x14ac:dyDescent="0.25">
      <c r="A43" s="32" t="s">
        <v>42</v>
      </c>
      <c r="B43" s="24" t="s">
        <v>43</v>
      </c>
      <c r="C43" s="13"/>
      <c r="D43" s="12"/>
      <c r="E43" s="28">
        <f>E44+E53</f>
        <v>4749.9000000000005</v>
      </c>
    </row>
    <row r="44" spans="1:5" ht="60" x14ac:dyDescent="0.25">
      <c r="A44" s="33" t="s">
        <v>44</v>
      </c>
      <c r="B44" s="24" t="s">
        <v>45</v>
      </c>
      <c r="C44" s="13"/>
      <c r="D44" s="12"/>
      <c r="E44" s="28">
        <f>E45+E47+E49+E51</f>
        <v>3078.7000000000003</v>
      </c>
    </row>
    <row r="45" spans="1:5" ht="70.5" customHeight="1" x14ac:dyDescent="0.25">
      <c r="A45" s="11" t="s">
        <v>46</v>
      </c>
      <c r="B45" s="24" t="s">
        <v>45</v>
      </c>
      <c r="C45" s="31">
        <v>100</v>
      </c>
      <c r="D45" s="12"/>
      <c r="E45" s="28">
        <f>E46</f>
        <v>1200.9000000000001</v>
      </c>
    </row>
    <row r="46" spans="1:5" ht="25.5" customHeight="1" x14ac:dyDescent="0.25">
      <c r="A46" s="34" t="s">
        <v>47</v>
      </c>
      <c r="B46" s="24" t="s">
        <v>45</v>
      </c>
      <c r="C46" s="31">
        <v>100</v>
      </c>
      <c r="D46" s="27" t="s">
        <v>48</v>
      </c>
      <c r="E46" s="28">
        <f>SUM('[1]9'!G16)</f>
        <v>1200.9000000000001</v>
      </c>
    </row>
    <row r="47" spans="1:5" ht="30" x14ac:dyDescent="0.25">
      <c r="A47" s="11" t="s">
        <v>49</v>
      </c>
      <c r="B47" s="24" t="s">
        <v>45</v>
      </c>
      <c r="C47" s="31" t="s">
        <v>33</v>
      </c>
      <c r="D47" s="12"/>
      <c r="E47" s="28">
        <f>E48</f>
        <v>1853.2</v>
      </c>
    </row>
    <row r="48" spans="1:5" ht="23.25" customHeight="1" x14ac:dyDescent="0.25">
      <c r="A48" s="34" t="s">
        <v>47</v>
      </c>
      <c r="B48" s="24" t="s">
        <v>45</v>
      </c>
      <c r="C48" s="13" t="s">
        <v>33</v>
      </c>
      <c r="D48" s="12" t="s">
        <v>48</v>
      </c>
      <c r="E48" s="23">
        <f>SUM('[1]9'!G19)</f>
        <v>1853.2</v>
      </c>
    </row>
    <row r="49" spans="1:5" ht="22.5" customHeight="1" x14ac:dyDescent="0.25">
      <c r="A49" s="11" t="s">
        <v>34</v>
      </c>
      <c r="B49" s="24" t="s">
        <v>45</v>
      </c>
      <c r="C49" s="13">
        <v>800</v>
      </c>
      <c r="D49" s="12"/>
      <c r="E49" s="23">
        <f>E50</f>
        <v>22.1</v>
      </c>
    </row>
    <row r="50" spans="1:5" ht="22.5" customHeight="1" x14ac:dyDescent="0.25">
      <c r="A50" s="34" t="s">
        <v>47</v>
      </c>
      <c r="B50" s="24" t="s">
        <v>45</v>
      </c>
      <c r="C50" s="13">
        <v>800</v>
      </c>
      <c r="D50" s="12" t="s">
        <v>48</v>
      </c>
      <c r="E50" s="23">
        <f>SUM('[1]9'!G22)</f>
        <v>22.1</v>
      </c>
    </row>
    <row r="51" spans="1:5" ht="35.25" customHeight="1" x14ac:dyDescent="0.25">
      <c r="A51" s="11" t="s">
        <v>49</v>
      </c>
      <c r="B51" s="24" t="s">
        <v>45</v>
      </c>
      <c r="C51" s="13">
        <v>200</v>
      </c>
      <c r="D51" s="12"/>
      <c r="E51" s="23">
        <f>SUM(E52)</f>
        <v>2.5</v>
      </c>
    </row>
    <row r="52" spans="1:5" ht="30.75" customHeight="1" x14ac:dyDescent="0.25">
      <c r="A52" s="11" t="s">
        <v>17</v>
      </c>
      <c r="B52" s="24" t="s">
        <v>45</v>
      </c>
      <c r="C52" s="13">
        <v>200</v>
      </c>
      <c r="D52" s="12" t="s">
        <v>18</v>
      </c>
      <c r="E52" s="23">
        <f>SUM('[1]9'!G51)</f>
        <v>2.5</v>
      </c>
    </row>
    <row r="53" spans="1:5" ht="60" customHeight="1" x14ac:dyDescent="0.25">
      <c r="A53" s="19" t="s">
        <v>21</v>
      </c>
      <c r="B53" s="22" t="s">
        <v>50</v>
      </c>
      <c r="C53" s="13"/>
      <c r="D53" s="12"/>
      <c r="E53" s="23">
        <f>E54+E56</f>
        <v>1671.2</v>
      </c>
    </row>
    <row r="54" spans="1:5" ht="70.5" customHeight="1" x14ac:dyDescent="0.25">
      <c r="A54" s="11" t="s">
        <v>46</v>
      </c>
      <c r="B54" s="22" t="s">
        <v>50</v>
      </c>
      <c r="C54" s="31">
        <v>100</v>
      </c>
      <c r="D54" s="27"/>
      <c r="E54" s="23">
        <f>E55</f>
        <v>1569.8</v>
      </c>
    </row>
    <row r="55" spans="1:5" ht="22.5" customHeight="1" x14ac:dyDescent="0.25">
      <c r="A55" s="34" t="s">
        <v>47</v>
      </c>
      <c r="B55" s="22" t="s">
        <v>50</v>
      </c>
      <c r="C55" s="31">
        <v>100</v>
      </c>
      <c r="D55" s="27" t="s">
        <v>48</v>
      </c>
      <c r="E55" s="23">
        <f>SUM('[1]9'!G26+'[1]9'!G27)</f>
        <v>1569.8</v>
      </c>
    </row>
    <row r="56" spans="1:5" ht="29.25" customHeight="1" x14ac:dyDescent="0.25">
      <c r="A56" s="11" t="s">
        <v>49</v>
      </c>
      <c r="B56" s="22" t="s">
        <v>50</v>
      </c>
      <c r="C56" s="31">
        <v>200</v>
      </c>
      <c r="D56" s="27"/>
      <c r="E56" s="23">
        <f>SUM(E57)</f>
        <v>101.4</v>
      </c>
    </row>
    <row r="57" spans="1:5" ht="22.5" customHeight="1" x14ac:dyDescent="0.25">
      <c r="A57" s="34" t="s">
        <v>47</v>
      </c>
      <c r="B57" s="22" t="s">
        <v>50</v>
      </c>
      <c r="C57" s="31">
        <v>200</v>
      </c>
      <c r="D57" s="27" t="s">
        <v>48</v>
      </c>
      <c r="E57" s="23">
        <f>SUM('[1]9'!G28)</f>
        <v>101.4</v>
      </c>
    </row>
    <row r="58" spans="1:5" ht="48.75" customHeight="1" x14ac:dyDescent="0.25">
      <c r="A58" s="32" t="s">
        <v>51</v>
      </c>
      <c r="B58" s="24" t="s">
        <v>52</v>
      </c>
      <c r="C58" s="13"/>
      <c r="D58" s="12"/>
      <c r="E58" s="28">
        <f>E59+E68</f>
        <v>1591</v>
      </c>
    </row>
    <row r="59" spans="1:5" ht="31.5" customHeight="1" x14ac:dyDescent="0.25">
      <c r="A59" s="16" t="s">
        <v>53</v>
      </c>
      <c r="B59" s="24" t="s">
        <v>54</v>
      </c>
      <c r="C59" s="13"/>
      <c r="D59" s="12"/>
      <c r="E59" s="28">
        <f>E60+E62+E65+E66</f>
        <v>864.9</v>
      </c>
    </row>
    <row r="60" spans="1:5" ht="66" customHeight="1" x14ac:dyDescent="0.25">
      <c r="A60" s="11" t="s">
        <v>46</v>
      </c>
      <c r="B60" s="24" t="s">
        <v>54</v>
      </c>
      <c r="C60" s="31">
        <v>100</v>
      </c>
      <c r="D60" s="12"/>
      <c r="E60" s="28">
        <f>E61</f>
        <v>558.79999999999995</v>
      </c>
    </row>
    <row r="61" spans="1:5" ht="20.25" customHeight="1" x14ac:dyDescent="0.25">
      <c r="A61" s="11" t="s">
        <v>55</v>
      </c>
      <c r="B61" s="24" t="s">
        <v>54</v>
      </c>
      <c r="C61" s="31">
        <v>100</v>
      </c>
      <c r="D61" s="12" t="s">
        <v>56</v>
      </c>
      <c r="E61" s="23">
        <f>SUM('[1]9'!G102)</f>
        <v>558.79999999999995</v>
      </c>
    </row>
    <row r="62" spans="1:5" ht="30" x14ac:dyDescent="0.25">
      <c r="A62" s="11" t="s">
        <v>49</v>
      </c>
      <c r="B62" s="24" t="s">
        <v>54</v>
      </c>
      <c r="C62" s="31">
        <v>200</v>
      </c>
      <c r="D62" s="12"/>
      <c r="E62" s="23">
        <f>E63</f>
        <v>294.60000000000002</v>
      </c>
    </row>
    <row r="63" spans="1:5" ht="21.75" customHeight="1" x14ac:dyDescent="0.25">
      <c r="A63" s="11" t="s">
        <v>55</v>
      </c>
      <c r="B63" s="24" t="s">
        <v>54</v>
      </c>
      <c r="C63" s="13">
        <v>200</v>
      </c>
      <c r="D63" s="12" t="s">
        <v>56</v>
      </c>
      <c r="E63" s="23">
        <f>SUM('[1]9'!G106)</f>
        <v>294.60000000000002</v>
      </c>
    </row>
    <row r="64" spans="1:5" ht="21.75" customHeight="1" x14ac:dyDescent="0.25">
      <c r="A64" s="11" t="s">
        <v>34</v>
      </c>
      <c r="B64" s="24" t="s">
        <v>54</v>
      </c>
      <c r="C64" s="13">
        <v>800</v>
      </c>
      <c r="D64" s="12"/>
      <c r="E64" s="23">
        <f>SUM(E65)</f>
        <v>1.5</v>
      </c>
    </row>
    <row r="65" spans="1:6" ht="21" customHeight="1" x14ac:dyDescent="0.25">
      <c r="A65" s="11" t="s">
        <v>55</v>
      </c>
      <c r="B65" s="24" t="s">
        <v>54</v>
      </c>
      <c r="C65" s="13">
        <v>800</v>
      </c>
      <c r="D65" s="12" t="s">
        <v>56</v>
      </c>
      <c r="E65" s="23">
        <f>SUM('[1]9'!G110)</f>
        <v>1.5</v>
      </c>
    </row>
    <row r="66" spans="1:6" ht="30" customHeight="1" x14ac:dyDescent="0.25">
      <c r="A66" s="11" t="s">
        <v>49</v>
      </c>
      <c r="B66" s="24" t="s">
        <v>54</v>
      </c>
      <c r="C66" s="13">
        <v>200</v>
      </c>
      <c r="D66" s="12"/>
      <c r="E66" s="23">
        <f>SUM(E67)</f>
        <v>10</v>
      </c>
    </row>
    <row r="67" spans="1:6" ht="26.25" customHeight="1" x14ac:dyDescent="0.25">
      <c r="A67" s="11" t="s">
        <v>17</v>
      </c>
      <c r="B67" s="24" t="s">
        <v>54</v>
      </c>
      <c r="C67" s="13">
        <v>200</v>
      </c>
      <c r="D67" s="12" t="s">
        <v>18</v>
      </c>
      <c r="E67" s="23">
        <f>SUM('[1]9'!G41)</f>
        <v>10</v>
      </c>
    </row>
    <row r="68" spans="1:6" ht="60" x14ac:dyDescent="0.25">
      <c r="A68" s="19" t="s">
        <v>21</v>
      </c>
      <c r="B68" s="22" t="s">
        <v>57</v>
      </c>
      <c r="C68" s="13"/>
      <c r="D68" s="12"/>
      <c r="E68" s="23">
        <f>SUM(E69+E71)</f>
        <v>726.1</v>
      </c>
    </row>
    <row r="69" spans="1:6" ht="75" x14ac:dyDescent="0.25">
      <c r="A69" s="11" t="s">
        <v>46</v>
      </c>
      <c r="B69" s="24" t="s">
        <v>57</v>
      </c>
      <c r="C69" s="13">
        <v>100</v>
      </c>
      <c r="D69" s="12"/>
      <c r="E69" s="23">
        <f>E70</f>
        <v>665.2</v>
      </c>
    </row>
    <row r="70" spans="1:6" ht="22.5" customHeight="1" x14ac:dyDescent="0.25">
      <c r="A70" s="11" t="s">
        <v>55</v>
      </c>
      <c r="B70" s="24" t="s">
        <v>57</v>
      </c>
      <c r="C70" s="13">
        <v>100</v>
      </c>
      <c r="D70" s="12" t="s">
        <v>56</v>
      </c>
      <c r="E70" s="23">
        <f>SUM('[1]9'!G113+'[1]9'!G114)</f>
        <v>665.2</v>
      </c>
    </row>
    <row r="71" spans="1:6" ht="29.25" customHeight="1" x14ac:dyDescent="0.25">
      <c r="A71" s="11" t="s">
        <v>49</v>
      </c>
      <c r="B71" s="24" t="s">
        <v>57</v>
      </c>
      <c r="C71" s="13">
        <v>200</v>
      </c>
      <c r="D71" s="12"/>
      <c r="E71" s="23">
        <f>SUM(E72)</f>
        <v>60.9</v>
      </c>
    </row>
    <row r="72" spans="1:6" ht="22.5" customHeight="1" x14ac:dyDescent="0.25">
      <c r="A72" s="11" t="s">
        <v>55</v>
      </c>
      <c r="B72" s="24" t="s">
        <v>57</v>
      </c>
      <c r="C72" s="13">
        <v>200</v>
      </c>
      <c r="D72" s="12" t="s">
        <v>56</v>
      </c>
      <c r="E72" s="23">
        <f>SUM('[1]9'!G115)</f>
        <v>60.9</v>
      </c>
    </row>
    <row r="73" spans="1:6" ht="30" x14ac:dyDescent="0.25">
      <c r="A73" s="32" t="s">
        <v>58</v>
      </c>
      <c r="B73" s="24" t="s">
        <v>59</v>
      </c>
      <c r="C73" s="13"/>
      <c r="D73" s="12"/>
      <c r="E73" s="35">
        <f>E74+E95+E115+E127+E135</f>
        <v>216772.3</v>
      </c>
      <c r="F73" s="15"/>
    </row>
    <row r="74" spans="1:6" ht="30" x14ac:dyDescent="0.25">
      <c r="A74" s="32" t="s">
        <v>60</v>
      </c>
      <c r="B74" s="24" t="s">
        <v>61</v>
      </c>
      <c r="C74" s="13"/>
      <c r="D74" s="12"/>
      <c r="E74" s="23">
        <f>E75</f>
        <v>50577.500000000007</v>
      </c>
    </row>
    <row r="75" spans="1:6" ht="45" x14ac:dyDescent="0.25">
      <c r="A75" s="16" t="s">
        <v>62</v>
      </c>
      <c r="B75" s="24" t="s">
        <v>63</v>
      </c>
      <c r="C75" s="29"/>
      <c r="D75" s="20"/>
      <c r="E75" s="28">
        <f>E76+E78+E80+E82+E84+E87+E92</f>
        <v>50577.500000000007</v>
      </c>
    </row>
    <row r="76" spans="1:6" ht="67.5" customHeight="1" x14ac:dyDescent="0.25">
      <c r="A76" s="11" t="s">
        <v>46</v>
      </c>
      <c r="B76" s="22" t="s">
        <v>64</v>
      </c>
      <c r="C76" s="31">
        <v>100</v>
      </c>
      <c r="D76" s="12"/>
      <c r="E76" s="28">
        <f>E77</f>
        <v>11.7</v>
      </c>
    </row>
    <row r="77" spans="1:6" x14ac:dyDescent="0.25">
      <c r="A77" s="32" t="s">
        <v>65</v>
      </c>
      <c r="B77" s="22" t="s">
        <v>64</v>
      </c>
      <c r="C77" s="13">
        <v>100</v>
      </c>
      <c r="D77" s="12" t="s">
        <v>66</v>
      </c>
      <c r="E77" s="23">
        <f>SUM('[1]9'!G139)</f>
        <v>11.7</v>
      </c>
    </row>
    <row r="78" spans="1:6" ht="30" x14ac:dyDescent="0.25">
      <c r="A78" s="36" t="s">
        <v>67</v>
      </c>
      <c r="B78" s="22" t="s">
        <v>64</v>
      </c>
      <c r="C78" s="13">
        <v>200</v>
      </c>
      <c r="D78" s="12"/>
      <c r="E78" s="23">
        <f>E79</f>
        <v>13102.7</v>
      </c>
    </row>
    <row r="79" spans="1:6" ht="18" customHeight="1" x14ac:dyDescent="0.25">
      <c r="A79" s="32" t="s">
        <v>65</v>
      </c>
      <c r="B79" s="22" t="s">
        <v>64</v>
      </c>
      <c r="C79" s="29">
        <v>200</v>
      </c>
      <c r="D79" s="20" t="s">
        <v>66</v>
      </c>
      <c r="E79" s="23">
        <f>SUM('[1]9'!G142)</f>
        <v>13102.7</v>
      </c>
    </row>
    <row r="80" spans="1:6" ht="30" x14ac:dyDescent="0.25">
      <c r="A80" s="36" t="s">
        <v>67</v>
      </c>
      <c r="B80" s="22" t="s">
        <v>64</v>
      </c>
      <c r="C80" s="29">
        <v>200</v>
      </c>
      <c r="D80" s="20"/>
      <c r="E80" s="23">
        <f>E81</f>
        <v>144.19999999999999</v>
      </c>
    </row>
    <row r="81" spans="1:5" ht="30" x14ac:dyDescent="0.25">
      <c r="A81" s="11" t="s">
        <v>17</v>
      </c>
      <c r="B81" s="22" t="s">
        <v>64</v>
      </c>
      <c r="C81" s="29">
        <v>200</v>
      </c>
      <c r="D81" s="20" t="s">
        <v>18</v>
      </c>
      <c r="E81" s="23">
        <f>SUM('[1]9'!G244)</f>
        <v>144.19999999999999</v>
      </c>
    </row>
    <row r="82" spans="1:5" x14ac:dyDescent="0.25">
      <c r="A82" s="36" t="s">
        <v>34</v>
      </c>
      <c r="B82" s="22" t="s">
        <v>64</v>
      </c>
      <c r="C82" s="29">
        <v>800</v>
      </c>
      <c r="D82" s="12"/>
      <c r="E82" s="23">
        <f>E83</f>
        <v>325.09999999999997</v>
      </c>
    </row>
    <row r="83" spans="1:5" x14ac:dyDescent="0.25">
      <c r="A83" s="32" t="s">
        <v>65</v>
      </c>
      <c r="B83" s="22" t="s">
        <v>64</v>
      </c>
      <c r="C83" s="29">
        <v>800</v>
      </c>
      <c r="D83" s="12" t="s">
        <v>66</v>
      </c>
      <c r="E83" s="23">
        <f>SUM('[1]9'!G146)</f>
        <v>325.09999999999997</v>
      </c>
    </row>
    <row r="84" spans="1:5" ht="60" x14ac:dyDescent="0.25">
      <c r="A84" s="19" t="s">
        <v>21</v>
      </c>
      <c r="B84" s="22" t="s">
        <v>68</v>
      </c>
      <c r="C84" s="29"/>
      <c r="D84" s="12"/>
      <c r="E84" s="23">
        <f>E85</f>
        <v>713.7</v>
      </c>
    </row>
    <row r="85" spans="1:5" ht="30" x14ac:dyDescent="0.25">
      <c r="A85" s="11" t="s">
        <v>49</v>
      </c>
      <c r="B85" s="22" t="s">
        <v>68</v>
      </c>
      <c r="C85" s="29">
        <v>200</v>
      </c>
      <c r="D85" s="12"/>
      <c r="E85" s="23">
        <f>E86</f>
        <v>713.7</v>
      </c>
    </row>
    <row r="86" spans="1:5" x14ac:dyDescent="0.25">
      <c r="A86" s="32" t="s">
        <v>65</v>
      </c>
      <c r="B86" s="22" t="s">
        <v>68</v>
      </c>
      <c r="C86" s="29">
        <v>200</v>
      </c>
      <c r="D86" s="12" t="s">
        <v>66</v>
      </c>
      <c r="E86" s="23">
        <f>SUM('[1]9'!G151)</f>
        <v>713.7</v>
      </c>
    </row>
    <row r="87" spans="1:5" ht="58.5" customHeight="1" x14ac:dyDescent="0.25">
      <c r="A87" s="37" t="s">
        <v>69</v>
      </c>
      <c r="B87" s="24" t="s">
        <v>70</v>
      </c>
      <c r="C87" s="13"/>
      <c r="D87" s="12"/>
      <c r="E87" s="28">
        <f>SUM(E88+E90)</f>
        <v>35638.300000000003</v>
      </c>
    </row>
    <row r="88" spans="1:5" ht="59.25" customHeight="1" x14ac:dyDescent="0.25">
      <c r="A88" s="11" t="s">
        <v>46</v>
      </c>
      <c r="B88" s="24" t="s">
        <v>70</v>
      </c>
      <c r="C88" s="31">
        <v>100</v>
      </c>
      <c r="D88" s="12"/>
      <c r="E88" s="28">
        <f>E89</f>
        <v>35417.300000000003</v>
      </c>
    </row>
    <row r="89" spans="1:5" ht="17.25" customHeight="1" x14ac:dyDescent="0.25">
      <c r="A89" s="32" t="s">
        <v>65</v>
      </c>
      <c r="B89" s="24" t="s">
        <v>70</v>
      </c>
      <c r="C89" s="13" t="s">
        <v>31</v>
      </c>
      <c r="D89" s="12" t="s">
        <v>66</v>
      </c>
      <c r="E89" s="23">
        <f>SUM('[1]9'!G154)</f>
        <v>35417.300000000003</v>
      </c>
    </row>
    <row r="90" spans="1:5" ht="30" x14ac:dyDescent="0.25">
      <c r="A90" s="11" t="s">
        <v>49</v>
      </c>
      <c r="B90" s="24" t="s">
        <v>70</v>
      </c>
      <c r="C90" s="30">
        <v>200</v>
      </c>
      <c r="D90" s="12"/>
      <c r="E90" s="23">
        <v>221</v>
      </c>
    </row>
    <row r="91" spans="1:5" ht="19.5" customHeight="1" x14ac:dyDescent="0.25">
      <c r="A91" s="32" t="s">
        <v>65</v>
      </c>
      <c r="B91" s="24" t="s">
        <v>70</v>
      </c>
      <c r="C91" s="13" t="s">
        <v>33</v>
      </c>
      <c r="D91" s="12" t="s">
        <v>66</v>
      </c>
      <c r="E91" s="23">
        <f>SUM('[1]9'!G158)</f>
        <v>221</v>
      </c>
    </row>
    <row r="92" spans="1:5" ht="27" customHeight="1" x14ac:dyDescent="0.25">
      <c r="A92" s="32" t="s">
        <v>71</v>
      </c>
      <c r="B92" s="24" t="s">
        <v>72</v>
      </c>
      <c r="C92" s="13"/>
      <c r="D92" s="12"/>
      <c r="E92" s="23">
        <f>SUM(E93)</f>
        <v>641.79999999999995</v>
      </c>
    </row>
    <row r="93" spans="1:5" ht="29.25" customHeight="1" x14ac:dyDescent="0.25">
      <c r="A93" s="11" t="s">
        <v>49</v>
      </c>
      <c r="B93" s="24" t="s">
        <v>72</v>
      </c>
      <c r="C93" s="13">
        <v>200</v>
      </c>
      <c r="D93" s="12"/>
      <c r="E93" s="23">
        <f>SUM(E94)</f>
        <v>641.79999999999995</v>
      </c>
    </row>
    <row r="94" spans="1:5" ht="19.5" customHeight="1" x14ac:dyDescent="0.25">
      <c r="A94" s="32" t="s">
        <v>65</v>
      </c>
      <c r="B94" s="24" t="s">
        <v>72</v>
      </c>
      <c r="C94" s="13">
        <v>200</v>
      </c>
      <c r="D94" s="12" t="s">
        <v>66</v>
      </c>
      <c r="E94" s="23">
        <f>SUM('[1]9'!G164)</f>
        <v>641.79999999999995</v>
      </c>
    </row>
    <row r="95" spans="1:5" ht="30" x14ac:dyDescent="0.25">
      <c r="A95" s="32" t="s">
        <v>73</v>
      </c>
      <c r="B95" s="24" t="s">
        <v>74</v>
      </c>
      <c r="C95" s="13"/>
      <c r="D95" s="12"/>
      <c r="E95" s="28">
        <f>E96+E103+E106+E109+E112</f>
        <v>149095.30000000002</v>
      </c>
    </row>
    <row r="96" spans="1:5" ht="45" x14ac:dyDescent="0.25">
      <c r="A96" s="16" t="s">
        <v>75</v>
      </c>
      <c r="B96" s="24" t="s">
        <v>76</v>
      </c>
      <c r="C96" s="29"/>
      <c r="D96" s="20"/>
      <c r="E96" s="28">
        <f>E97+E99+E101</f>
        <v>24342.799999999999</v>
      </c>
    </row>
    <row r="97" spans="1:5" ht="42.75" customHeight="1" x14ac:dyDescent="0.25">
      <c r="A97" s="32" t="s">
        <v>77</v>
      </c>
      <c r="B97" s="27" t="s">
        <v>78</v>
      </c>
      <c r="C97" s="31">
        <v>600</v>
      </c>
      <c r="D97" s="12"/>
      <c r="E97" s="23">
        <f>E98</f>
        <v>24093.8</v>
      </c>
    </row>
    <row r="98" spans="1:5" ht="18" customHeight="1" x14ac:dyDescent="0.25">
      <c r="A98" s="11" t="s">
        <v>79</v>
      </c>
      <c r="B98" s="27" t="s">
        <v>78</v>
      </c>
      <c r="C98" s="13">
        <v>600</v>
      </c>
      <c r="D98" s="12" t="s">
        <v>80</v>
      </c>
      <c r="E98" s="23">
        <f>SUM('[1]9'!G181)</f>
        <v>24093.8</v>
      </c>
    </row>
    <row r="99" spans="1:5" ht="30" x14ac:dyDescent="0.25">
      <c r="A99" s="32" t="s">
        <v>81</v>
      </c>
      <c r="B99" s="27" t="s">
        <v>78</v>
      </c>
      <c r="C99" s="31">
        <v>600</v>
      </c>
      <c r="D99" s="27"/>
      <c r="E99" s="28">
        <f>E100</f>
        <v>240</v>
      </c>
    </row>
    <row r="100" spans="1:5" ht="30" x14ac:dyDescent="0.25">
      <c r="A100" s="11" t="s">
        <v>17</v>
      </c>
      <c r="B100" s="27" t="s">
        <v>78</v>
      </c>
      <c r="C100" s="31">
        <v>600</v>
      </c>
      <c r="D100" s="27" t="s">
        <v>18</v>
      </c>
      <c r="E100" s="28">
        <f>SUM('[1]9'!G249)</f>
        <v>240</v>
      </c>
    </row>
    <row r="101" spans="1:5" ht="30" x14ac:dyDescent="0.25">
      <c r="A101" s="32" t="s">
        <v>81</v>
      </c>
      <c r="B101" s="27" t="s">
        <v>78</v>
      </c>
      <c r="C101" s="31">
        <v>600</v>
      </c>
      <c r="D101" s="27"/>
      <c r="E101" s="28">
        <f>E102</f>
        <v>9</v>
      </c>
    </row>
    <row r="102" spans="1:5" ht="17.25" customHeight="1" x14ac:dyDescent="0.25">
      <c r="A102" s="11" t="s">
        <v>82</v>
      </c>
      <c r="B102" s="27" t="s">
        <v>78</v>
      </c>
      <c r="C102" s="31">
        <v>600</v>
      </c>
      <c r="D102" s="27" t="s">
        <v>83</v>
      </c>
      <c r="E102" s="28">
        <f>SUM('[1]9'!G353)</f>
        <v>9</v>
      </c>
    </row>
    <row r="103" spans="1:5" ht="105" x14ac:dyDescent="0.25">
      <c r="A103" s="38" t="s">
        <v>84</v>
      </c>
      <c r="B103" s="24" t="s">
        <v>85</v>
      </c>
      <c r="C103" s="13"/>
      <c r="D103" s="12"/>
      <c r="E103" s="28">
        <f>E104</f>
        <v>116906</v>
      </c>
    </row>
    <row r="104" spans="1:5" ht="30" x14ac:dyDescent="0.25">
      <c r="A104" s="32" t="s">
        <v>86</v>
      </c>
      <c r="B104" s="27" t="s">
        <v>85</v>
      </c>
      <c r="C104" s="31">
        <v>600</v>
      </c>
      <c r="D104" s="12"/>
      <c r="E104" s="28">
        <f>E105</f>
        <v>116906</v>
      </c>
    </row>
    <row r="105" spans="1:5" ht="24.75" customHeight="1" x14ac:dyDescent="0.25">
      <c r="A105" s="11" t="s">
        <v>79</v>
      </c>
      <c r="B105" s="27" t="s">
        <v>85</v>
      </c>
      <c r="C105" s="31">
        <v>600</v>
      </c>
      <c r="D105" s="12" t="s">
        <v>80</v>
      </c>
      <c r="E105" s="23">
        <f>SUM('[1]9'!G189)</f>
        <v>116906</v>
      </c>
    </row>
    <row r="106" spans="1:5" ht="58.5" customHeight="1" x14ac:dyDescent="0.25">
      <c r="A106" s="32" t="s">
        <v>87</v>
      </c>
      <c r="B106" s="24" t="s">
        <v>88</v>
      </c>
      <c r="C106" s="31"/>
      <c r="D106" s="12"/>
      <c r="E106" s="23">
        <f>E107</f>
        <v>3751.2</v>
      </c>
    </row>
    <row r="107" spans="1:5" ht="43.5" customHeight="1" x14ac:dyDescent="0.25">
      <c r="A107" s="32" t="s">
        <v>77</v>
      </c>
      <c r="B107" s="24" t="s">
        <v>88</v>
      </c>
      <c r="C107" s="31">
        <v>600</v>
      </c>
      <c r="D107" s="12"/>
      <c r="E107" s="23">
        <f>SUM(E108)</f>
        <v>3751.2</v>
      </c>
    </row>
    <row r="108" spans="1:5" ht="24.75" customHeight="1" x14ac:dyDescent="0.25">
      <c r="A108" s="11" t="s">
        <v>82</v>
      </c>
      <c r="B108" s="24" t="s">
        <v>88</v>
      </c>
      <c r="C108" s="31">
        <v>600</v>
      </c>
      <c r="D108" s="12" t="s">
        <v>83</v>
      </c>
      <c r="E108" s="23">
        <f>SUM('[1]9'!G356)</f>
        <v>3751.2</v>
      </c>
    </row>
    <row r="109" spans="1:5" ht="57" customHeight="1" x14ac:dyDescent="0.25">
      <c r="A109" s="19" t="s">
        <v>21</v>
      </c>
      <c r="B109" s="24" t="s">
        <v>89</v>
      </c>
      <c r="C109" s="13"/>
      <c r="D109" s="12"/>
      <c r="E109" s="23">
        <f>SUM(E110)</f>
        <v>2384.1999999999998</v>
      </c>
    </row>
    <row r="110" spans="1:5" ht="46.5" customHeight="1" x14ac:dyDescent="0.25">
      <c r="A110" s="32" t="s">
        <v>77</v>
      </c>
      <c r="B110" s="24" t="s">
        <v>89</v>
      </c>
      <c r="C110" s="31">
        <v>600</v>
      </c>
      <c r="D110" s="12"/>
      <c r="E110" s="23">
        <f>SUM(E111)</f>
        <v>2384.1999999999998</v>
      </c>
    </row>
    <row r="111" spans="1:5" ht="24.75" customHeight="1" x14ac:dyDescent="0.25">
      <c r="A111" s="11" t="s">
        <v>79</v>
      </c>
      <c r="B111" s="24" t="s">
        <v>89</v>
      </c>
      <c r="C111" s="31">
        <v>600</v>
      </c>
      <c r="D111" s="12" t="s">
        <v>80</v>
      </c>
      <c r="E111" s="23">
        <f>SUM('[1]9'!G185)</f>
        <v>2384.1999999999998</v>
      </c>
    </row>
    <row r="112" spans="1:5" ht="28.5" customHeight="1" x14ac:dyDescent="0.25">
      <c r="A112" s="32" t="s">
        <v>71</v>
      </c>
      <c r="B112" s="24" t="s">
        <v>90</v>
      </c>
      <c r="C112" s="31"/>
      <c r="D112" s="12"/>
      <c r="E112" s="23">
        <f>SUM(E113)</f>
        <v>1711.1</v>
      </c>
    </row>
    <row r="113" spans="1:5" ht="42.75" customHeight="1" x14ac:dyDescent="0.25">
      <c r="A113" s="32" t="s">
        <v>77</v>
      </c>
      <c r="B113" s="24" t="s">
        <v>90</v>
      </c>
      <c r="C113" s="31">
        <v>600</v>
      </c>
      <c r="D113" s="12"/>
      <c r="E113" s="23">
        <f>SUM(E114)</f>
        <v>1711.1</v>
      </c>
    </row>
    <row r="114" spans="1:5" ht="24.75" customHeight="1" x14ac:dyDescent="0.25">
      <c r="A114" s="11" t="s">
        <v>79</v>
      </c>
      <c r="B114" s="24" t="s">
        <v>90</v>
      </c>
      <c r="C114" s="31">
        <v>600</v>
      </c>
      <c r="D114" s="12" t="s">
        <v>80</v>
      </c>
      <c r="E114" s="23">
        <f>SUM('[1]9'!G193)</f>
        <v>1711.1</v>
      </c>
    </row>
    <row r="115" spans="1:5" ht="33.75" customHeight="1" x14ac:dyDescent="0.25">
      <c r="A115" s="32" t="s">
        <v>91</v>
      </c>
      <c r="B115" s="24" t="s">
        <v>92</v>
      </c>
      <c r="C115" s="24"/>
      <c r="D115" s="12"/>
      <c r="E115" s="23">
        <f>E116+E121+E124</f>
        <v>6977.8000000000011</v>
      </c>
    </row>
    <row r="116" spans="1:5" ht="30" x14ac:dyDescent="0.25">
      <c r="A116" s="16" t="s">
        <v>93</v>
      </c>
      <c r="B116" s="24" t="s">
        <v>94</v>
      </c>
      <c r="C116" s="24"/>
      <c r="D116" s="12"/>
      <c r="E116" s="23">
        <f>E117+E120</f>
        <v>3832.3</v>
      </c>
    </row>
    <row r="117" spans="1:5" ht="45" x14ac:dyDescent="0.25">
      <c r="A117" s="32" t="s">
        <v>77</v>
      </c>
      <c r="B117" s="22" t="s">
        <v>95</v>
      </c>
      <c r="C117" s="13">
        <v>600</v>
      </c>
      <c r="D117" s="12"/>
      <c r="E117" s="23">
        <f>E118</f>
        <v>3812.3</v>
      </c>
    </row>
    <row r="118" spans="1:5" x14ac:dyDescent="0.25">
      <c r="A118" s="34" t="s">
        <v>47</v>
      </c>
      <c r="B118" s="22" t="s">
        <v>95</v>
      </c>
      <c r="C118" s="13">
        <v>600</v>
      </c>
      <c r="D118" s="12" t="s">
        <v>48</v>
      </c>
      <c r="E118" s="23">
        <f>SUM('[1]9'!G218)</f>
        <v>3812.3</v>
      </c>
    </row>
    <row r="119" spans="1:5" ht="45" x14ac:dyDescent="0.25">
      <c r="A119" s="32" t="s">
        <v>77</v>
      </c>
      <c r="B119" s="22" t="s">
        <v>95</v>
      </c>
      <c r="C119" s="13">
        <v>600</v>
      </c>
      <c r="D119" s="12"/>
      <c r="E119" s="23">
        <f>SUM(E120)</f>
        <v>20</v>
      </c>
    </row>
    <row r="120" spans="1:5" x14ac:dyDescent="0.25">
      <c r="A120" s="34" t="s">
        <v>47</v>
      </c>
      <c r="B120" s="22" t="s">
        <v>95</v>
      </c>
      <c r="C120" s="13">
        <v>600</v>
      </c>
      <c r="D120" s="12" t="s">
        <v>18</v>
      </c>
      <c r="E120" s="23">
        <f>SUM('[1]9'!G253)</f>
        <v>20</v>
      </c>
    </row>
    <row r="121" spans="1:5" ht="62.25" customHeight="1" x14ac:dyDescent="0.25">
      <c r="A121" s="19" t="s">
        <v>21</v>
      </c>
      <c r="B121" s="22" t="s">
        <v>96</v>
      </c>
      <c r="C121" s="13"/>
      <c r="D121" s="12"/>
      <c r="E121" s="23">
        <f>E122</f>
        <v>3092.9</v>
      </c>
    </row>
    <row r="122" spans="1:5" ht="30" x14ac:dyDescent="0.25">
      <c r="A122" s="32" t="s">
        <v>86</v>
      </c>
      <c r="B122" s="22" t="s">
        <v>96</v>
      </c>
      <c r="C122" s="13">
        <v>600</v>
      </c>
      <c r="D122" s="12"/>
      <c r="E122" s="23">
        <f>E123</f>
        <v>3092.9</v>
      </c>
    </row>
    <row r="123" spans="1:5" ht="20.25" customHeight="1" x14ac:dyDescent="0.25">
      <c r="A123" s="34" t="s">
        <v>47</v>
      </c>
      <c r="B123" s="22" t="s">
        <v>96</v>
      </c>
      <c r="C123" s="13">
        <v>600</v>
      </c>
      <c r="D123" s="12" t="s">
        <v>48</v>
      </c>
      <c r="E123" s="23">
        <f>SUM('[1]9'!G221)</f>
        <v>3092.9</v>
      </c>
    </row>
    <row r="124" spans="1:5" ht="27" customHeight="1" x14ac:dyDescent="0.25">
      <c r="A124" s="32" t="s">
        <v>71</v>
      </c>
      <c r="B124" s="24" t="s">
        <v>97</v>
      </c>
      <c r="C124" s="13"/>
      <c r="D124" s="12"/>
      <c r="E124" s="23">
        <f>SUM(E125)</f>
        <v>52.6</v>
      </c>
    </row>
    <row r="125" spans="1:5" ht="25.5" customHeight="1" x14ac:dyDescent="0.25">
      <c r="A125" s="32" t="s">
        <v>86</v>
      </c>
      <c r="B125" s="24" t="s">
        <v>97</v>
      </c>
      <c r="C125" s="13">
        <v>600</v>
      </c>
      <c r="D125" s="12"/>
      <c r="E125" s="23">
        <f>SUM(E126)</f>
        <v>52.6</v>
      </c>
    </row>
    <row r="126" spans="1:5" ht="22.5" customHeight="1" x14ac:dyDescent="0.25">
      <c r="A126" s="34" t="s">
        <v>47</v>
      </c>
      <c r="B126" s="24" t="s">
        <v>97</v>
      </c>
      <c r="C126" s="13">
        <v>600</v>
      </c>
      <c r="D126" s="12" t="s">
        <v>48</v>
      </c>
      <c r="E126" s="23">
        <f>SUM('[1]9'!G224)</f>
        <v>52.6</v>
      </c>
    </row>
    <row r="127" spans="1:5" ht="45" x14ac:dyDescent="0.25">
      <c r="A127" s="39" t="s">
        <v>98</v>
      </c>
      <c r="B127" s="40" t="s">
        <v>99</v>
      </c>
      <c r="C127" s="13"/>
      <c r="D127" s="12"/>
      <c r="E127" s="28">
        <f>E128</f>
        <v>882.3</v>
      </c>
    </row>
    <row r="128" spans="1:5" ht="75" x14ac:dyDescent="0.25">
      <c r="A128" s="16" t="s">
        <v>100</v>
      </c>
      <c r="B128" s="40" t="s">
        <v>101</v>
      </c>
      <c r="C128" s="13"/>
      <c r="D128" s="12"/>
      <c r="E128" s="28">
        <f>E129+E132</f>
        <v>882.3</v>
      </c>
    </row>
    <row r="129" spans="1:7" ht="30" x14ac:dyDescent="0.25">
      <c r="A129" s="16" t="s">
        <v>102</v>
      </c>
      <c r="B129" s="40" t="s">
        <v>103</v>
      </c>
      <c r="C129" s="13"/>
      <c r="D129" s="12"/>
      <c r="E129" s="28">
        <f>E130</f>
        <v>257.5</v>
      </c>
    </row>
    <row r="130" spans="1:7" ht="46.5" customHeight="1" x14ac:dyDescent="0.25">
      <c r="A130" s="32" t="s">
        <v>77</v>
      </c>
      <c r="B130" s="40" t="s">
        <v>103</v>
      </c>
      <c r="C130" s="24" t="s">
        <v>23</v>
      </c>
      <c r="D130" s="24"/>
      <c r="E130" s="28">
        <f>E131</f>
        <v>257.5</v>
      </c>
      <c r="F130" s="41"/>
      <c r="G130" s="42"/>
    </row>
    <row r="131" spans="1:7" ht="21" customHeight="1" x14ac:dyDescent="0.25">
      <c r="A131" s="32" t="s">
        <v>104</v>
      </c>
      <c r="B131" s="40" t="s">
        <v>103</v>
      </c>
      <c r="C131" s="13">
        <v>600</v>
      </c>
      <c r="D131" s="12" t="s">
        <v>105</v>
      </c>
      <c r="E131" s="23">
        <f>SUM('[1]9'!G263)</f>
        <v>257.5</v>
      </c>
    </row>
    <row r="132" spans="1:7" ht="114.75" customHeight="1" x14ac:dyDescent="0.25">
      <c r="A132" s="39" t="s">
        <v>106</v>
      </c>
      <c r="B132" s="43" t="s">
        <v>107</v>
      </c>
      <c r="C132" s="13"/>
      <c r="D132" s="12"/>
      <c r="E132" s="28">
        <f>E133</f>
        <v>624.79999999999995</v>
      </c>
    </row>
    <row r="133" spans="1:7" ht="45" x14ac:dyDescent="0.25">
      <c r="A133" s="32" t="s">
        <v>77</v>
      </c>
      <c r="B133" s="43" t="s">
        <v>107</v>
      </c>
      <c r="C133" s="13">
        <v>600</v>
      </c>
      <c r="D133" s="12"/>
      <c r="E133" s="28">
        <f>SUM(E134)</f>
        <v>624.79999999999995</v>
      </c>
    </row>
    <row r="134" spans="1:7" x14ac:dyDescent="0.25">
      <c r="A134" s="32" t="s">
        <v>104</v>
      </c>
      <c r="B134" s="43" t="s">
        <v>107</v>
      </c>
      <c r="C134" s="13">
        <v>600</v>
      </c>
      <c r="D134" s="12" t="s">
        <v>105</v>
      </c>
      <c r="E134" s="23">
        <f>SUM('[1]9'!G266)</f>
        <v>624.79999999999995</v>
      </c>
    </row>
    <row r="135" spans="1:7" ht="33.75" customHeight="1" x14ac:dyDescent="0.25">
      <c r="A135" s="32" t="s">
        <v>108</v>
      </c>
      <c r="B135" s="24" t="s">
        <v>109</v>
      </c>
      <c r="C135" s="13"/>
      <c r="D135" s="12"/>
      <c r="E135" s="23">
        <f>E136</f>
        <v>9239.4000000000015</v>
      </c>
    </row>
    <row r="136" spans="1:7" ht="56.25" customHeight="1" x14ac:dyDescent="0.25">
      <c r="A136" s="44" t="s">
        <v>110</v>
      </c>
      <c r="B136" s="24" t="s">
        <v>111</v>
      </c>
      <c r="C136" s="13"/>
      <c r="D136" s="12"/>
      <c r="E136" s="23">
        <f>E137+E148+E151</f>
        <v>9239.4000000000015</v>
      </c>
    </row>
    <row r="137" spans="1:7" ht="30" x14ac:dyDescent="0.25">
      <c r="A137" s="16" t="s">
        <v>112</v>
      </c>
      <c r="B137" s="24" t="s">
        <v>113</v>
      </c>
      <c r="C137" s="13"/>
      <c r="D137" s="12"/>
      <c r="E137" s="23">
        <f>E138+E140+E143+E145+E142</f>
        <v>2932</v>
      </c>
    </row>
    <row r="138" spans="1:7" ht="51.75" customHeight="1" x14ac:dyDescent="0.25">
      <c r="A138" s="19" t="s">
        <v>114</v>
      </c>
      <c r="B138" s="22" t="s">
        <v>113</v>
      </c>
      <c r="C138" s="31">
        <v>100</v>
      </c>
      <c r="D138" s="12"/>
      <c r="E138" s="28">
        <f>E139</f>
        <v>1222.0999999999999</v>
      </c>
    </row>
    <row r="139" spans="1:7" x14ac:dyDescent="0.25">
      <c r="A139" s="11" t="s">
        <v>115</v>
      </c>
      <c r="B139" s="22" t="s">
        <v>113</v>
      </c>
      <c r="C139" s="13">
        <v>100</v>
      </c>
      <c r="D139" s="12" t="s">
        <v>116</v>
      </c>
      <c r="E139" s="23">
        <f>SUM('[1]9'!G272)</f>
        <v>1222.0999999999999</v>
      </c>
    </row>
    <row r="140" spans="1:7" ht="30" x14ac:dyDescent="0.25">
      <c r="A140" s="11" t="s">
        <v>49</v>
      </c>
      <c r="B140" s="22" t="s">
        <v>113</v>
      </c>
      <c r="C140" s="13" t="s">
        <v>33</v>
      </c>
      <c r="D140" s="12"/>
      <c r="E140" s="23">
        <f>E141</f>
        <v>744.90000000000009</v>
      </c>
    </row>
    <row r="141" spans="1:7" x14ac:dyDescent="0.25">
      <c r="A141" s="11" t="s">
        <v>115</v>
      </c>
      <c r="B141" s="22" t="s">
        <v>113</v>
      </c>
      <c r="C141" s="13">
        <v>200</v>
      </c>
      <c r="D141" s="12" t="s">
        <v>116</v>
      </c>
      <c r="E141" s="23">
        <f>SUM('[1]9'!G277)</f>
        <v>744.90000000000009</v>
      </c>
    </row>
    <row r="142" spans="1:7" ht="30" x14ac:dyDescent="0.25">
      <c r="A142" s="11" t="s">
        <v>17</v>
      </c>
      <c r="B142" s="22" t="s">
        <v>113</v>
      </c>
      <c r="C142" s="13">
        <v>200</v>
      </c>
      <c r="D142" s="12" t="s">
        <v>18</v>
      </c>
      <c r="E142" s="23">
        <f>SUM('[1]9'!G256)</f>
        <v>45.1</v>
      </c>
    </row>
    <row r="143" spans="1:7" x14ac:dyDescent="0.25">
      <c r="A143" s="19" t="s">
        <v>34</v>
      </c>
      <c r="B143" s="22" t="s">
        <v>113</v>
      </c>
      <c r="C143" s="13">
        <v>800</v>
      </c>
      <c r="D143" s="12"/>
      <c r="E143" s="23">
        <f>E144</f>
        <v>12.6</v>
      </c>
    </row>
    <row r="144" spans="1:7" x14ac:dyDescent="0.25">
      <c r="A144" s="11" t="s">
        <v>115</v>
      </c>
      <c r="B144" s="22" t="s">
        <v>113</v>
      </c>
      <c r="C144" s="13">
        <v>800</v>
      </c>
      <c r="D144" s="12" t="s">
        <v>116</v>
      </c>
      <c r="E144" s="23">
        <f>SUM('[1]9'!G281)</f>
        <v>12.6</v>
      </c>
    </row>
    <row r="145" spans="1:7" ht="44.25" customHeight="1" x14ac:dyDescent="0.25">
      <c r="A145" s="19" t="s">
        <v>21</v>
      </c>
      <c r="B145" s="22" t="s">
        <v>117</v>
      </c>
      <c r="C145" s="13"/>
      <c r="D145" s="12"/>
      <c r="E145" s="23">
        <f>E146</f>
        <v>907.30000000000007</v>
      </c>
    </row>
    <row r="146" spans="1:7" ht="45" x14ac:dyDescent="0.25">
      <c r="A146" s="19" t="s">
        <v>114</v>
      </c>
      <c r="B146" s="22" t="s">
        <v>117</v>
      </c>
      <c r="C146" s="31">
        <v>100</v>
      </c>
      <c r="D146" s="12"/>
      <c r="E146" s="23">
        <f>E147</f>
        <v>907.30000000000007</v>
      </c>
    </row>
    <row r="147" spans="1:7" x14ac:dyDescent="0.25">
      <c r="A147" s="11" t="s">
        <v>115</v>
      </c>
      <c r="B147" s="22" t="s">
        <v>117</v>
      </c>
      <c r="C147" s="13">
        <v>100</v>
      </c>
      <c r="D147" s="12" t="s">
        <v>116</v>
      </c>
      <c r="E147" s="23">
        <f>SUM('[1]9'!G284)</f>
        <v>907.30000000000007</v>
      </c>
    </row>
    <row r="148" spans="1:7" ht="50.25" customHeight="1" x14ac:dyDescent="0.25">
      <c r="A148" s="44" t="s">
        <v>118</v>
      </c>
      <c r="B148" s="22" t="s">
        <v>119</v>
      </c>
      <c r="C148" s="13"/>
      <c r="D148" s="12"/>
      <c r="E148" s="23">
        <f>E149</f>
        <v>209.9</v>
      </c>
    </row>
    <row r="149" spans="1:7" ht="30" x14ac:dyDescent="0.25">
      <c r="A149" s="19" t="s">
        <v>67</v>
      </c>
      <c r="B149" s="22" t="s">
        <v>119</v>
      </c>
      <c r="C149" s="13">
        <v>200</v>
      </c>
      <c r="D149" s="12"/>
      <c r="E149" s="23">
        <f>E150</f>
        <v>209.9</v>
      </c>
    </row>
    <row r="150" spans="1:7" x14ac:dyDescent="0.25">
      <c r="A150" s="11" t="s">
        <v>115</v>
      </c>
      <c r="B150" s="22" t="s">
        <v>119</v>
      </c>
      <c r="C150" s="29">
        <v>200</v>
      </c>
      <c r="D150" s="20" t="s">
        <v>116</v>
      </c>
      <c r="E150" s="23">
        <f>SUM('[1]9'!G288)</f>
        <v>209.9</v>
      </c>
    </row>
    <row r="151" spans="1:7" ht="45.75" customHeight="1" x14ac:dyDescent="0.25">
      <c r="A151" s="45" t="s">
        <v>120</v>
      </c>
      <c r="B151" s="46" t="s">
        <v>121</v>
      </c>
      <c r="C151" s="13"/>
      <c r="D151" s="12"/>
      <c r="E151" s="23">
        <f>E152+E157+E154</f>
        <v>6097.5000000000009</v>
      </c>
    </row>
    <row r="152" spans="1:7" ht="47.25" customHeight="1" x14ac:dyDescent="0.25">
      <c r="A152" s="19" t="s">
        <v>114</v>
      </c>
      <c r="B152" s="40" t="s">
        <v>121</v>
      </c>
      <c r="C152" s="13">
        <v>100</v>
      </c>
      <c r="D152" s="12"/>
      <c r="E152" s="23">
        <f>E153</f>
        <v>3055.5</v>
      </c>
    </row>
    <row r="153" spans="1:7" x14ac:dyDescent="0.25">
      <c r="A153" s="11" t="s">
        <v>115</v>
      </c>
      <c r="B153" s="40" t="s">
        <v>121</v>
      </c>
      <c r="C153" s="13">
        <v>100</v>
      </c>
      <c r="D153" s="12" t="s">
        <v>116</v>
      </c>
      <c r="E153" s="23">
        <f>SUM('[1]9'!G292)</f>
        <v>3055.5</v>
      </c>
    </row>
    <row r="154" spans="1:7" ht="30" x14ac:dyDescent="0.25">
      <c r="A154" s="19" t="s">
        <v>67</v>
      </c>
      <c r="B154" s="40" t="s">
        <v>121</v>
      </c>
      <c r="C154" s="13">
        <v>200</v>
      </c>
      <c r="D154" s="12"/>
      <c r="E154" s="23">
        <f>SUM(E156+E155)</f>
        <v>154.80000000000001</v>
      </c>
    </row>
    <row r="155" spans="1:7" ht="17.25" customHeight="1" x14ac:dyDescent="0.25">
      <c r="A155" s="11" t="s">
        <v>115</v>
      </c>
      <c r="B155" s="40" t="s">
        <v>121</v>
      </c>
      <c r="C155" s="13">
        <v>200</v>
      </c>
      <c r="D155" s="12" t="s">
        <v>116</v>
      </c>
      <c r="E155" s="23">
        <f>SUM('[1]9'!G300)</f>
        <v>149.80000000000001</v>
      </c>
    </row>
    <row r="156" spans="1:7" ht="29.25" customHeight="1" x14ac:dyDescent="0.25">
      <c r="A156" s="11" t="s">
        <v>17</v>
      </c>
      <c r="B156" s="40" t="s">
        <v>121</v>
      </c>
      <c r="C156" s="13">
        <v>200</v>
      </c>
      <c r="D156" s="12" t="s">
        <v>18</v>
      </c>
      <c r="E156" s="23">
        <f>SUM('[1]9'!G257)</f>
        <v>5</v>
      </c>
    </row>
    <row r="157" spans="1:7" ht="60" x14ac:dyDescent="0.25">
      <c r="A157" s="19" t="s">
        <v>21</v>
      </c>
      <c r="B157" s="40" t="s">
        <v>117</v>
      </c>
      <c r="C157" s="31"/>
      <c r="D157" s="12"/>
      <c r="E157" s="23">
        <f>E158</f>
        <v>2887.2000000000003</v>
      </c>
    </row>
    <row r="158" spans="1:7" ht="45" x14ac:dyDescent="0.25">
      <c r="A158" s="19" t="s">
        <v>114</v>
      </c>
      <c r="B158" s="40" t="s">
        <v>117</v>
      </c>
      <c r="C158" s="31">
        <v>100</v>
      </c>
      <c r="D158" s="27"/>
      <c r="E158" s="23">
        <f>E159</f>
        <v>2887.2000000000003</v>
      </c>
    </row>
    <row r="159" spans="1:7" ht="24" customHeight="1" x14ac:dyDescent="0.25">
      <c r="A159" s="11" t="s">
        <v>115</v>
      </c>
      <c r="B159" s="40" t="s">
        <v>117</v>
      </c>
      <c r="C159" s="31">
        <v>100</v>
      </c>
      <c r="D159" s="27" t="s">
        <v>116</v>
      </c>
      <c r="E159" s="23">
        <f>SUM('[1]9'!G297)</f>
        <v>2887.2000000000003</v>
      </c>
    </row>
    <row r="160" spans="1:7" ht="21" customHeight="1" x14ac:dyDescent="0.25">
      <c r="A160" s="26" t="s">
        <v>122</v>
      </c>
      <c r="B160" s="20" t="s">
        <v>123</v>
      </c>
      <c r="C160" s="13"/>
      <c r="D160" s="12"/>
      <c r="E160" s="47">
        <f>E161+E177+E187+E207+E210+E213+E243+E248+E261+E271+E274</f>
        <v>21571</v>
      </c>
      <c r="F160" s="15"/>
      <c r="G160" s="48"/>
    </row>
    <row r="161" spans="1:7" ht="46.5" customHeight="1" x14ac:dyDescent="0.25">
      <c r="A161" s="32" t="s">
        <v>124</v>
      </c>
      <c r="B161" s="24" t="s">
        <v>125</v>
      </c>
      <c r="C161" s="13"/>
      <c r="D161" s="12"/>
      <c r="E161" s="23">
        <f>E162+E165</f>
        <v>4051.0000000000005</v>
      </c>
      <c r="F161" s="15"/>
      <c r="G161" s="48"/>
    </row>
    <row r="162" spans="1:7" ht="48.75" customHeight="1" x14ac:dyDescent="0.25">
      <c r="A162" s="16" t="s">
        <v>126</v>
      </c>
      <c r="B162" s="24" t="s">
        <v>127</v>
      </c>
      <c r="C162" s="13"/>
      <c r="D162" s="12"/>
      <c r="E162" s="28">
        <f>E163</f>
        <v>51</v>
      </c>
      <c r="F162" s="15"/>
      <c r="G162" s="48"/>
    </row>
    <row r="163" spans="1:7" ht="33" customHeight="1" x14ac:dyDescent="0.25">
      <c r="A163" s="19" t="s">
        <v>67</v>
      </c>
      <c r="B163" s="24" t="s">
        <v>128</v>
      </c>
      <c r="C163" s="31">
        <v>200</v>
      </c>
      <c r="D163" s="12"/>
      <c r="E163" s="23">
        <f>E164</f>
        <v>51</v>
      </c>
      <c r="F163" s="15"/>
      <c r="G163" s="48"/>
    </row>
    <row r="164" spans="1:7" ht="22.5" customHeight="1" x14ac:dyDescent="0.25">
      <c r="A164" s="11" t="s">
        <v>129</v>
      </c>
      <c r="B164" s="24" t="s">
        <v>128</v>
      </c>
      <c r="C164" s="31">
        <v>200</v>
      </c>
      <c r="D164" s="12" t="s">
        <v>130</v>
      </c>
      <c r="E164" s="23">
        <f>SUM('[1]9'!G585)</f>
        <v>51</v>
      </c>
      <c r="F164" s="15"/>
      <c r="G164" s="48"/>
    </row>
    <row r="165" spans="1:7" ht="44.25" customHeight="1" x14ac:dyDescent="0.25">
      <c r="A165" s="19" t="s">
        <v>114</v>
      </c>
      <c r="B165" s="24" t="s">
        <v>131</v>
      </c>
      <c r="C165" s="31">
        <v>100</v>
      </c>
      <c r="D165" s="12"/>
      <c r="E165" s="23">
        <f>E166+E167+E168+E169+E170+E171+E172+E173+E174+E175+E176</f>
        <v>4000.0000000000005</v>
      </c>
      <c r="F165" s="15"/>
      <c r="G165" s="48"/>
    </row>
    <row r="166" spans="1:7" ht="33" customHeight="1" x14ac:dyDescent="0.25">
      <c r="A166" s="45" t="s">
        <v>132</v>
      </c>
      <c r="B166" s="24" t="s">
        <v>131</v>
      </c>
      <c r="C166" s="31">
        <v>100</v>
      </c>
      <c r="D166" s="27" t="s">
        <v>133</v>
      </c>
      <c r="E166" s="23">
        <f>SUM('[1]9'!G760)</f>
        <v>30.5</v>
      </c>
      <c r="F166" s="15"/>
      <c r="G166" s="48"/>
    </row>
    <row r="167" spans="1:7" ht="44.25" customHeight="1" x14ac:dyDescent="0.25">
      <c r="A167" s="45" t="s">
        <v>134</v>
      </c>
      <c r="B167" s="24" t="s">
        <v>131</v>
      </c>
      <c r="C167" s="31">
        <v>100</v>
      </c>
      <c r="D167" s="27" t="s">
        <v>135</v>
      </c>
      <c r="E167" s="23">
        <f>SUM('[1]9'!G499)</f>
        <v>456.2</v>
      </c>
      <c r="F167" s="15"/>
      <c r="G167" s="48"/>
    </row>
    <row r="168" spans="1:7" ht="44.25" customHeight="1" x14ac:dyDescent="0.25">
      <c r="A168" s="16" t="s">
        <v>136</v>
      </c>
      <c r="B168" s="24" t="s">
        <v>131</v>
      </c>
      <c r="C168" s="31">
        <v>100</v>
      </c>
      <c r="D168" s="27" t="s">
        <v>137</v>
      </c>
      <c r="E168" s="23">
        <f>SUM('[1]9'!G415)</f>
        <v>485.1</v>
      </c>
      <c r="F168" s="15"/>
      <c r="G168" s="48"/>
    </row>
    <row r="169" spans="1:7" ht="27" customHeight="1" x14ac:dyDescent="0.25">
      <c r="A169" s="11" t="s">
        <v>129</v>
      </c>
      <c r="B169" s="24" t="s">
        <v>131</v>
      </c>
      <c r="C169" s="31">
        <v>100</v>
      </c>
      <c r="D169" s="27" t="s">
        <v>130</v>
      </c>
      <c r="E169" s="23">
        <f>SUM('[1]9'!G588+'[1]9'!G434)</f>
        <v>529.79999999999995</v>
      </c>
      <c r="F169" s="15"/>
      <c r="G169" s="48"/>
    </row>
    <row r="170" spans="1:7" ht="21.75" customHeight="1" x14ac:dyDescent="0.25">
      <c r="A170" s="34" t="s">
        <v>47</v>
      </c>
      <c r="B170" s="24" t="s">
        <v>131</v>
      </c>
      <c r="C170" s="31">
        <v>100</v>
      </c>
      <c r="D170" s="27" t="s">
        <v>48</v>
      </c>
      <c r="E170" s="23">
        <f>SUM('[1]9'!G30)</f>
        <v>361.2</v>
      </c>
      <c r="F170" s="15"/>
      <c r="G170" s="48"/>
    </row>
    <row r="171" spans="1:7" ht="17.25" customHeight="1" x14ac:dyDescent="0.25">
      <c r="A171" s="34" t="s">
        <v>47</v>
      </c>
      <c r="B171" s="24" t="s">
        <v>131</v>
      </c>
      <c r="C171" s="31">
        <v>600</v>
      </c>
      <c r="D171" s="27" t="s">
        <v>48</v>
      </c>
      <c r="E171" s="23">
        <f>SUM('[1]9'!G229)</f>
        <v>382.5</v>
      </c>
      <c r="F171" s="15"/>
      <c r="G171" s="48"/>
    </row>
    <row r="172" spans="1:7" ht="18" customHeight="1" x14ac:dyDescent="0.25">
      <c r="A172" s="45" t="s">
        <v>115</v>
      </c>
      <c r="B172" s="24" t="s">
        <v>131</v>
      </c>
      <c r="C172" s="31">
        <v>100</v>
      </c>
      <c r="D172" s="27" t="s">
        <v>116</v>
      </c>
      <c r="E172" s="23">
        <f>SUM('[1]9'!G306)</f>
        <v>461.1</v>
      </c>
      <c r="F172" s="15"/>
      <c r="G172" s="48"/>
    </row>
    <row r="173" spans="1:7" ht="17.25" customHeight="1" x14ac:dyDescent="0.25">
      <c r="A173" s="45" t="s">
        <v>138</v>
      </c>
      <c r="B173" s="24" t="s">
        <v>131</v>
      </c>
      <c r="C173" s="31">
        <v>100</v>
      </c>
      <c r="D173" s="27" t="s">
        <v>20</v>
      </c>
      <c r="E173" s="23">
        <f>SUM('[1]9'!G95+'[1]9'!G96)</f>
        <v>24.599999999999998</v>
      </c>
      <c r="F173" s="15"/>
      <c r="G173" s="48"/>
    </row>
    <row r="174" spans="1:7" ht="19.5" customHeight="1" x14ac:dyDescent="0.25">
      <c r="A174" s="45" t="s">
        <v>138</v>
      </c>
      <c r="B174" s="24" t="s">
        <v>131</v>
      </c>
      <c r="C174" s="31">
        <v>600</v>
      </c>
      <c r="D174" s="27" t="s">
        <v>20</v>
      </c>
      <c r="E174" s="23">
        <f>SUM('[1]9'!G97)</f>
        <v>1112.4000000000001</v>
      </c>
      <c r="F174" s="15"/>
      <c r="G174" s="48"/>
    </row>
    <row r="175" spans="1:7" ht="19.5" customHeight="1" x14ac:dyDescent="0.25">
      <c r="A175" s="45" t="s">
        <v>139</v>
      </c>
      <c r="B175" s="24" t="s">
        <v>131</v>
      </c>
      <c r="C175" s="31">
        <v>100</v>
      </c>
      <c r="D175" s="27" t="s">
        <v>56</v>
      </c>
      <c r="E175" s="23">
        <f>SUM('[1]9'!G119)</f>
        <v>76.8</v>
      </c>
      <c r="F175" s="15"/>
      <c r="G175" s="48"/>
    </row>
    <row r="176" spans="1:7" ht="19.5" customHeight="1" x14ac:dyDescent="0.25">
      <c r="A176" s="49" t="s">
        <v>140</v>
      </c>
      <c r="B176" s="24" t="s">
        <v>131</v>
      </c>
      <c r="C176" s="31">
        <v>100</v>
      </c>
      <c r="D176" s="27" t="s">
        <v>141</v>
      </c>
      <c r="E176" s="23">
        <f>SUM('[1]9'!G736)</f>
        <v>79.8</v>
      </c>
      <c r="F176" s="15"/>
      <c r="G176" s="48"/>
    </row>
    <row r="177" spans="1:7" ht="33.75" customHeight="1" x14ac:dyDescent="0.25">
      <c r="A177" s="39" t="s">
        <v>142</v>
      </c>
      <c r="B177" s="40" t="s">
        <v>123</v>
      </c>
      <c r="C177" s="40"/>
      <c r="D177" s="40"/>
      <c r="E177" s="23">
        <f>E178+E181+E184</f>
        <v>232.5</v>
      </c>
      <c r="F177" s="15"/>
      <c r="G177" s="48"/>
    </row>
    <row r="178" spans="1:7" ht="42.75" customHeight="1" x14ac:dyDescent="0.25">
      <c r="A178" s="16" t="s">
        <v>143</v>
      </c>
      <c r="B178" s="24" t="s">
        <v>144</v>
      </c>
      <c r="C178" s="13"/>
      <c r="D178" s="12"/>
      <c r="E178" s="23">
        <f>E179</f>
        <v>10</v>
      </c>
    </row>
    <row r="179" spans="1:7" ht="31.5" customHeight="1" x14ac:dyDescent="0.25">
      <c r="A179" s="19" t="s">
        <v>67</v>
      </c>
      <c r="B179" s="24" t="s">
        <v>144</v>
      </c>
      <c r="C179" s="13">
        <v>200</v>
      </c>
      <c r="D179" s="12"/>
      <c r="E179" s="23">
        <f>E180</f>
        <v>10</v>
      </c>
    </row>
    <row r="180" spans="1:7" ht="17.25" customHeight="1" x14ac:dyDescent="0.25">
      <c r="A180" s="32" t="s">
        <v>104</v>
      </c>
      <c r="B180" s="24" t="s">
        <v>144</v>
      </c>
      <c r="C180" s="13">
        <v>200</v>
      </c>
      <c r="D180" s="12" t="s">
        <v>105</v>
      </c>
      <c r="E180" s="23">
        <f>SUM('[1]9'!G663)</f>
        <v>10</v>
      </c>
    </row>
    <row r="181" spans="1:7" ht="73.5" customHeight="1" x14ac:dyDescent="0.25">
      <c r="A181" s="16" t="s">
        <v>145</v>
      </c>
      <c r="B181" s="24" t="s">
        <v>146</v>
      </c>
      <c r="C181" s="13"/>
      <c r="D181" s="12"/>
      <c r="E181" s="23">
        <f>E182</f>
        <v>145</v>
      </c>
    </row>
    <row r="182" spans="1:7" ht="30" x14ac:dyDescent="0.25">
      <c r="A182" s="19" t="s">
        <v>67</v>
      </c>
      <c r="B182" s="24" t="s">
        <v>146</v>
      </c>
      <c r="C182" s="13">
        <v>200</v>
      </c>
      <c r="D182" s="12"/>
      <c r="E182" s="23">
        <f>E183</f>
        <v>145</v>
      </c>
    </row>
    <row r="183" spans="1:7" ht="14.25" customHeight="1" x14ac:dyDescent="0.25">
      <c r="A183" s="32" t="s">
        <v>104</v>
      </c>
      <c r="B183" s="24" t="s">
        <v>146</v>
      </c>
      <c r="C183" s="13">
        <v>200</v>
      </c>
      <c r="D183" s="12" t="s">
        <v>105</v>
      </c>
      <c r="E183" s="23">
        <f>SUM('[1]9'!G667)</f>
        <v>145</v>
      </c>
    </row>
    <row r="184" spans="1:7" ht="54" customHeight="1" x14ac:dyDescent="0.25">
      <c r="A184" s="19" t="s">
        <v>147</v>
      </c>
      <c r="B184" s="24" t="s">
        <v>148</v>
      </c>
      <c r="C184" s="13"/>
      <c r="D184" s="12"/>
      <c r="E184" s="23">
        <f>SUM(E185)</f>
        <v>77.5</v>
      </c>
    </row>
    <row r="185" spans="1:7" ht="14.25" customHeight="1" x14ac:dyDescent="0.25">
      <c r="A185" s="19" t="s">
        <v>149</v>
      </c>
      <c r="B185" s="12" t="s">
        <v>148</v>
      </c>
      <c r="C185" s="13">
        <v>200</v>
      </c>
      <c r="D185" s="12"/>
      <c r="E185" s="23">
        <f>E186</f>
        <v>77.5</v>
      </c>
    </row>
    <row r="186" spans="1:7" ht="14.25" customHeight="1" x14ac:dyDescent="0.25">
      <c r="A186" s="32" t="s">
        <v>104</v>
      </c>
      <c r="B186" s="12" t="s">
        <v>148</v>
      </c>
      <c r="C186" s="13">
        <v>200</v>
      </c>
      <c r="D186" s="12" t="s">
        <v>105</v>
      </c>
      <c r="E186" s="23">
        <f>SUM('[1]9'!G671)</f>
        <v>77.5</v>
      </c>
    </row>
    <row r="187" spans="1:7" ht="30.75" customHeight="1" x14ac:dyDescent="0.25">
      <c r="A187" s="45" t="s">
        <v>150</v>
      </c>
      <c r="B187" s="12"/>
      <c r="C187" s="13"/>
      <c r="D187" s="12"/>
      <c r="E187" s="23">
        <f>E188+E193+E197+E201+E204</f>
        <v>1599.6</v>
      </c>
    </row>
    <row r="188" spans="1:7" ht="47.25" customHeight="1" x14ac:dyDescent="0.25">
      <c r="A188" s="16" t="s">
        <v>151</v>
      </c>
      <c r="B188" s="24" t="s">
        <v>152</v>
      </c>
      <c r="C188" s="13"/>
      <c r="D188" s="12"/>
      <c r="E188" s="23">
        <f>E189+E191</f>
        <v>971.5</v>
      </c>
    </row>
    <row r="189" spans="1:7" ht="30.75" customHeight="1" x14ac:dyDescent="0.25">
      <c r="A189" s="19" t="s">
        <v>67</v>
      </c>
      <c r="B189" s="24" t="s">
        <v>152</v>
      </c>
      <c r="C189" s="13">
        <v>200</v>
      </c>
      <c r="D189" s="12"/>
      <c r="E189" s="23">
        <f>E190</f>
        <v>444.1</v>
      </c>
    </row>
    <row r="190" spans="1:7" ht="19.5" customHeight="1" x14ac:dyDescent="0.25">
      <c r="A190" s="11" t="s">
        <v>115</v>
      </c>
      <c r="B190" s="24" t="s">
        <v>152</v>
      </c>
      <c r="C190" s="13">
        <v>200</v>
      </c>
      <c r="D190" s="12" t="s">
        <v>116</v>
      </c>
      <c r="E190" s="23">
        <f>SUM('[1]9'!G315)</f>
        <v>444.1</v>
      </c>
    </row>
    <row r="191" spans="1:7" ht="41.25" customHeight="1" x14ac:dyDescent="0.25">
      <c r="A191" s="32" t="s">
        <v>77</v>
      </c>
      <c r="B191" s="24" t="s">
        <v>152</v>
      </c>
      <c r="C191" s="13">
        <v>600</v>
      </c>
      <c r="D191" s="12"/>
      <c r="E191" s="23">
        <f>E192</f>
        <v>527.4</v>
      </c>
    </row>
    <row r="192" spans="1:7" ht="18.75" customHeight="1" x14ac:dyDescent="0.25">
      <c r="A192" s="11" t="s">
        <v>115</v>
      </c>
      <c r="B192" s="24" t="s">
        <v>152</v>
      </c>
      <c r="C192" s="13" t="s">
        <v>23</v>
      </c>
      <c r="D192" s="12" t="s">
        <v>116</v>
      </c>
      <c r="E192" s="23">
        <f>SUM('[1]9'!G318)</f>
        <v>527.4</v>
      </c>
    </row>
    <row r="193" spans="1:5" ht="48" customHeight="1" x14ac:dyDescent="0.25">
      <c r="A193" s="32" t="s">
        <v>153</v>
      </c>
      <c r="B193" s="50">
        <v>4360079535</v>
      </c>
      <c r="C193" s="29"/>
      <c r="D193" s="20"/>
      <c r="E193" s="23">
        <f>E194</f>
        <v>12.8</v>
      </c>
    </row>
    <row r="194" spans="1:5" ht="32.25" customHeight="1" x14ac:dyDescent="0.25">
      <c r="A194" s="19" t="s">
        <v>67</v>
      </c>
      <c r="B194" s="12" t="s">
        <v>154</v>
      </c>
      <c r="C194" s="13">
        <v>200</v>
      </c>
      <c r="D194" s="12"/>
      <c r="E194" s="23">
        <f>SUM(E195:E196)</f>
        <v>12.8</v>
      </c>
    </row>
    <row r="195" spans="1:5" ht="18.75" customHeight="1" x14ac:dyDescent="0.25">
      <c r="A195" s="11" t="s">
        <v>129</v>
      </c>
      <c r="B195" s="12" t="s">
        <v>154</v>
      </c>
      <c r="C195" s="13">
        <v>200</v>
      </c>
      <c r="D195" s="12" t="s">
        <v>130</v>
      </c>
      <c r="E195" s="23">
        <f>SUM('[1]9'!G599)</f>
        <v>6.5</v>
      </c>
    </row>
    <row r="196" spans="1:5" ht="18.75" customHeight="1" x14ac:dyDescent="0.25">
      <c r="A196" s="11" t="s">
        <v>115</v>
      </c>
      <c r="B196" s="12" t="s">
        <v>154</v>
      </c>
      <c r="C196" s="29">
        <v>200</v>
      </c>
      <c r="D196" s="20" t="s">
        <v>116</v>
      </c>
      <c r="E196" s="23">
        <f>SUM('[1]9'!G322)</f>
        <v>6.3</v>
      </c>
    </row>
    <row r="197" spans="1:5" ht="47.25" customHeight="1" x14ac:dyDescent="0.25">
      <c r="A197" s="32" t="s">
        <v>155</v>
      </c>
      <c r="B197" s="20" t="s">
        <v>156</v>
      </c>
      <c r="C197" s="13"/>
      <c r="D197" s="12"/>
      <c r="E197" s="23">
        <f>E198</f>
        <v>565.29999999999995</v>
      </c>
    </row>
    <row r="198" spans="1:5" ht="27" customHeight="1" x14ac:dyDescent="0.25">
      <c r="A198" s="19" t="s">
        <v>67</v>
      </c>
      <c r="B198" s="20" t="s">
        <v>156</v>
      </c>
      <c r="C198" s="13">
        <v>200</v>
      </c>
      <c r="D198" s="12"/>
      <c r="E198" s="23">
        <f>E199+E200</f>
        <v>565.29999999999995</v>
      </c>
    </row>
    <row r="199" spans="1:5" ht="18.75" customHeight="1" x14ac:dyDescent="0.25">
      <c r="A199" s="11" t="s">
        <v>129</v>
      </c>
      <c r="B199" s="20" t="s">
        <v>156</v>
      </c>
      <c r="C199" s="13">
        <v>200</v>
      </c>
      <c r="D199" s="12" t="s">
        <v>130</v>
      </c>
      <c r="E199" s="23">
        <f>SUM('[1]9'!G603)</f>
        <v>515.4</v>
      </c>
    </row>
    <row r="200" spans="1:5" ht="18.75" customHeight="1" x14ac:dyDescent="0.25">
      <c r="A200" s="11" t="s">
        <v>115</v>
      </c>
      <c r="B200" s="20" t="s">
        <v>156</v>
      </c>
      <c r="C200" s="13">
        <v>200</v>
      </c>
      <c r="D200" s="12" t="s">
        <v>116</v>
      </c>
      <c r="E200" s="23">
        <f>SUM('[1]9'!G326)</f>
        <v>49.9</v>
      </c>
    </row>
    <row r="201" spans="1:5" ht="63" customHeight="1" x14ac:dyDescent="0.25">
      <c r="A201" s="19" t="s">
        <v>157</v>
      </c>
      <c r="B201" s="20" t="s">
        <v>158</v>
      </c>
      <c r="C201" s="13"/>
      <c r="D201" s="12"/>
      <c r="E201" s="23">
        <f>E202</f>
        <v>10</v>
      </c>
    </row>
    <row r="202" spans="1:5" ht="29.25" customHeight="1" x14ac:dyDescent="0.25">
      <c r="A202" s="19" t="s">
        <v>67</v>
      </c>
      <c r="B202" s="20" t="s">
        <v>158</v>
      </c>
      <c r="C202" s="13">
        <v>200</v>
      </c>
      <c r="D202" s="12"/>
      <c r="E202" s="23">
        <f>E203</f>
        <v>10</v>
      </c>
    </row>
    <row r="203" spans="1:5" ht="18.75" customHeight="1" x14ac:dyDescent="0.25">
      <c r="A203" s="11" t="s">
        <v>129</v>
      </c>
      <c r="B203" s="20" t="s">
        <v>158</v>
      </c>
      <c r="C203" s="13">
        <v>200</v>
      </c>
      <c r="D203" s="12" t="s">
        <v>130</v>
      </c>
      <c r="E203" s="23">
        <f>SUM('[1]9'!G608)</f>
        <v>10</v>
      </c>
    </row>
    <row r="204" spans="1:5" ht="41.25" customHeight="1" x14ac:dyDescent="0.25">
      <c r="A204" s="39" t="s">
        <v>159</v>
      </c>
      <c r="B204" s="24" t="s">
        <v>160</v>
      </c>
      <c r="C204" s="13"/>
      <c r="D204" s="12"/>
      <c r="E204" s="23">
        <f>E205</f>
        <v>40</v>
      </c>
    </row>
    <row r="205" spans="1:5" ht="18.75" customHeight="1" x14ac:dyDescent="0.25">
      <c r="A205" s="19" t="s">
        <v>149</v>
      </c>
      <c r="B205" s="12" t="s">
        <v>160</v>
      </c>
      <c r="C205" s="13">
        <v>200</v>
      </c>
      <c r="D205" s="12"/>
      <c r="E205" s="23">
        <f>E206</f>
        <v>40</v>
      </c>
    </row>
    <row r="206" spans="1:5" ht="28.5" customHeight="1" x14ac:dyDescent="0.25">
      <c r="A206" s="45" t="s">
        <v>161</v>
      </c>
      <c r="B206" s="12" t="s">
        <v>160</v>
      </c>
      <c r="C206" s="13">
        <v>200</v>
      </c>
      <c r="D206" s="12" t="s">
        <v>162</v>
      </c>
      <c r="E206" s="23">
        <f>SUM('[1]9'!G629)</f>
        <v>40</v>
      </c>
    </row>
    <row r="207" spans="1:5" ht="45" x14ac:dyDescent="0.25">
      <c r="A207" s="16" t="s">
        <v>163</v>
      </c>
      <c r="B207" s="24" t="s">
        <v>164</v>
      </c>
      <c r="C207" s="13"/>
      <c r="D207" s="12"/>
      <c r="E207" s="23">
        <f>E208</f>
        <v>5.3</v>
      </c>
    </row>
    <row r="208" spans="1:5" ht="21.75" customHeight="1" x14ac:dyDescent="0.25">
      <c r="A208" s="19" t="s">
        <v>149</v>
      </c>
      <c r="B208" s="12" t="s">
        <v>164</v>
      </c>
      <c r="C208" s="13">
        <v>200</v>
      </c>
      <c r="D208" s="12"/>
      <c r="E208" s="23">
        <f>E209</f>
        <v>5.3</v>
      </c>
    </row>
    <row r="209" spans="1:5" ht="22.5" customHeight="1" x14ac:dyDescent="0.25">
      <c r="A209" s="11" t="s">
        <v>129</v>
      </c>
      <c r="B209" s="12" t="s">
        <v>164</v>
      </c>
      <c r="C209" s="13" t="s">
        <v>33</v>
      </c>
      <c r="D209" s="12" t="s">
        <v>130</v>
      </c>
      <c r="E209" s="23">
        <f>SUM('[1]9'!G594)</f>
        <v>5.3</v>
      </c>
    </row>
    <row r="210" spans="1:5" ht="45" x14ac:dyDescent="0.25">
      <c r="A210" s="16" t="s">
        <v>165</v>
      </c>
      <c r="B210" s="24" t="s">
        <v>166</v>
      </c>
      <c r="C210" s="13"/>
      <c r="D210" s="12"/>
      <c r="E210" s="23">
        <f>E211</f>
        <v>1135.0999999999999</v>
      </c>
    </row>
    <row r="211" spans="1:5" ht="19.5" customHeight="1" x14ac:dyDescent="0.25">
      <c r="A211" s="19" t="s">
        <v>149</v>
      </c>
      <c r="B211" s="12" t="s">
        <v>166</v>
      </c>
      <c r="C211" s="13">
        <v>200</v>
      </c>
      <c r="D211" s="12"/>
      <c r="E211" s="23">
        <f>E212</f>
        <v>1135.0999999999999</v>
      </c>
    </row>
    <row r="212" spans="1:5" ht="14.25" customHeight="1" x14ac:dyDescent="0.25">
      <c r="A212" s="16" t="s">
        <v>167</v>
      </c>
      <c r="B212" s="12" t="s">
        <v>166</v>
      </c>
      <c r="C212" s="13">
        <v>200</v>
      </c>
      <c r="D212" s="12" t="s">
        <v>168</v>
      </c>
      <c r="E212" s="23">
        <f>SUM('[1]9'!G647)</f>
        <v>1135.0999999999999</v>
      </c>
    </row>
    <row r="213" spans="1:5" ht="60" x14ac:dyDescent="0.25">
      <c r="A213" s="32" t="s">
        <v>169</v>
      </c>
      <c r="B213" s="20" t="s">
        <v>59</v>
      </c>
      <c r="C213" s="13"/>
      <c r="D213" s="12"/>
      <c r="E213" s="23">
        <f>E214+E235+E240</f>
        <v>3675</v>
      </c>
    </row>
    <row r="214" spans="1:5" ht="57.75" customHeight="1" x14ac:dyDescent="0.25">
      <c r="A214" s="32" t="s">
        <v>170</v>
      </c>
      <c r="B214" s="20" t="s">
        <v>59</v>
      </c>
      <c r="C214" s="13"/>
      <c r="D214" s="12"/>
      <c r="E214" s="23">
        <f>E215+E222+E230+E232</f>
        <v>3040.6</v>
      </c>
    </row>
    <row r="215" spans="1:5" ht="70.5" customHeight="1" x14ac:dyDescent="0.25">
      <c r="A215" s="34" t="s">
        <v>171</v>
      </c>
      <c r="B215" s="12" t="s">
        <v>172</v>
      </c>
      <c r="C215" s="13"/>
      <c r="D215" s="12"/>
      <c r="E215" s="23">
        <f>SUM(E216+E218+E220)</f>
        <v>2000</v>
      </c>
    </row>
    <row r="216" spans="1:5" ht="30" customHeight="1" x14ac:dyDescent="0.25">
      <c r="A216" s="11" t="s">
        <v>49</v>
      </c>
      <c r="B216" s="12" t="s">
        <v>172</v>
      </c>
      <c r="C216" s="13">
        <v>200</v>
      </c>
      <c r="D216" s="12"/>
      <c r="E216" s="23">
        <f>SUM(E217)</f>
        <v>672.9</v>
      </c>
    </row>
    <row r="217" spans="1:5" ht="19.5" customHeight="1" x14ac:dyDescent="0.25">
      <c r="A217" s="32" t="s">
        <v>65</v>
      </c>
      <c r="B217" s="12" t="s">
        <v>172</v>
      </c>
      <c r="C217" s="13">
        <v>200</v>
      </c>
      <c r="D217" s="12" t="s">
        <v>66</v>
      </c>
      <c r="E217" s="23">
        <f>SUM('[1]9'!G169)</f>
        <v>672.9</v>
      </c>
    </row>
    <row r="218" spans="1:5" ht="29.25" customHeight="1" x14ac:dyDescent="0.25">
      <c r="A218" s="32" t="s">
        <v>77</v>
      </c>
      <c r="B218" s="12" t="s">
        <v>172</v>
      </c>
      <c r="C218" s="13">
        <v>600</v>
      </c>
      <c r="D218" s="12"/>
      <c r="E218" s="23">
        <f>SUM(E219)</f>
        <v>1169.0999999999999</v>
      </c>
    </row>
    <row r="219" spans="1:5" ht="15.75" customHeight="1" x14ac:dyDescent="0.25">
      <c r="A219" s="11" t="s">
        <v>79</v>
      </c>
      <c r="B219" s="12" t="s">
        <v>172</v>
      </c>
      <c r="C219" s="13">
        <v>600</v>
      </c>
      <c r="D219" s="12" t="s">
        <v>80</v>
      </c>
      <c r="E219" s="23">
        <f>SUM('[1]9'!G200)</f>
        <v>1169.0999999999999</v>
      </c>
    </row>
    <row r="220" spans="1:5" ht="29.25" customHeight="1" x14ac:dyDescent="0.25">
      <c r="A220" s="32" t="s">
        <v>77</v>
      </c>
      <c r="B220" s="12" t="s">
        <v>172</v>
      </c>
      <c r="C220" s="13">
        <v>600</v>
      </c>
      <c r="D220" s="12"/>
      <c r="E220" s="23">
        <f>SUM(E221)</f>
        <v>158</v>
      </c>
    </row>
    <row r="221" spans="1:5" ht="14.25" customHeight="1" x14ac:dyDescent="0.25">
      <c r="A221" s="11" t="s">
        <v>79</v>
      </c>
      <c r="B221" s="24" t="s">
        <v>172</v>
      </c>
      <c r="C221" s="13">
        <v>600</v>
      </c>
      <c r="D221" s="12" t="s">
        <v>48</v>
      </c>
      <c r="E221" s="23">
        <f>SUM('[1]9'!G234)</f>
        <v>158</v>
      </c>
    </row>
    <row r="222" spans="1:5" ht="32.25" customHeight="1" x14ac:dyDescent="0.25">
      <c r="A222" s="39" t="s">
        <v>173</v>
      </c>
      <c r="B222" s="12" t="s">
        <v>172</v>
      </c>
      <c r="C222" s="13"/>
      <c r="D222" s="20"/>
      <c r="E222" s="23">
        <f>SUM(E223+E226+E228)</f>
        <v>150.6</v>
      </c>
    </row>
    <row r="223" spans="1:5" ht="30.75" customHeight="1" x14ac:dyDescent="0.25">
      <c r="A223" s="19" t="s">
        <v>67</v>
      </c>
      <c r="B223" s="20" t="s">
        <v>172</v>
      </c>
      <c r="C223" s="13">
        <v>200</v>
      </c>
      <c r="D223" s="20"/>
      <c r="E223" s="23">
        <f>SUM(E224)</f>
        <v>50.7</v>
      </c>
    </row>
    <row r="224" spans="1:5" ht="16.5" customHeight="1" x14ac:dyDescent="0.25">
      <c r="A224" s="32" t="s">
        <v>65</v>
      </c>
      <c r="B224" s="12" t="s">
        <v>172</v>
      </c>
      <c r="C224" s="13">
        <v>200</v>
      </c>
      <c r="D224" s="20" t="s">
        <v>66</v>
      </c>
      <c r="E224" s="23">
        <f>SUM('[1]9'!G174)</f>
        <v>50.7</v>
      </c>
    </row>
    <row r="225" spans="1:5" ht="33.75" customHeight="1" x14ac:dyDescent="0.25">
      <c r="A225" s="39" t="s">
        <v>174</v>
      </c>
      <c r="B225" s="12" t="s">
        <v>172</v>
      </c>
      <c r="C225" s="13"/>
      <c r="D225" s="20"/>
      <c r="E225" s="23">
        <v>101.9</v>
      </c>
    </row>
    <row r="226" spans="1:5" ht="40.5" customHeight="1" x14ac:dyDescent="0.25">
      <c r="A226" s="32" t="s">
        <v>77</v>
      </c>
      <c r="B226" s="12" t="s">
        <v>172</v>
      </c>
      <c r="C226" s="13">
        <v>600</v>
      </c>
      <c r="D226" s="20"/>
      <c r="E226" s="23">
        <f>E227</f>
        <v>88</v>
      </c>
    </row>
    <row r="227" spans="1:5" ht="18" customHeight="1" x14ac:dyDescent="0.25">
      <c r="A227" s="11" t="s">
        <v>79</v>
      </c>
      <c r="B227" s="12" t="s">
        <v>172</v>
      </c>
      <c r="C227" s="13">
        <v>600</v>
      </c>
      <c r="D227" s="20" t="s">
        <v>80</v>
      </c>
      <c r="E227" s="23">
        <f>SUM('[1]9'!G203)</f>
        <v>88</v>
      </c>
    </row>
    <row r="228" spans="1:5" ht="28.5" customHeight="1" x14ac:dyDescent="0.25">
      <c r="A228" s="32" t="s">
        <v>77</v>
      </c>
      <c r="B228" s="12" t="s">
        <v>172</v>
      </c>
      <c r="C228" s="13">
        <v>600</v>
      </c>
      <c r="D228" s="20"/>
      <c r="E228" s="23">
        <f>SUM(E229)</f>
        <v>11.9</v>
      </c>
    </row>
    <row r="229" spans="1:5" ht="21" customHeight="1" x14ac:dyDescent="0.25">
      <c r="A229" s="11" t="s">
        <v>79</v>
      </c>
      <c r="B229" s="12" t="s">
        <v>172</v>
      </c>
      <c r="C229" s="13">
        <v>600</v>
      </c>
      <c r="D229" s="20" t="s">
        <v>48</v>
      </c>
      <c r="E229" s="23">
        <f>SUM('[1]9'!G239)</f>
        <v>11.9</v>
      </c>
    </row>
    <row r="230" spans="1:5" ht="27.75" customHeight="1" x14ac:dyDescent="0.25">
      <c r="A230" s="19" t="s">
        <v>67</v>
      </c>
      <c r="B230" s="20" t="s">
        <v>175</v>
      </c>
      <c r="C230" s="13">
        <v>200</v>
      </c>
      <c r="D230" s="12"/>
      <c r="E230" s="23">
        <f>E231</f>
        <v>513.9</v>
      </c>
    </row>
    <row r="231" spans="1:5" ht="18" customHeight="1" x14ac:dyDescent="0.25">
      <c r="A231" s="11" t="s">
        <v>115</v>
      </c>
      <c r="B231" s="20" t="s">
        <v>175</v>
      </c>
      <c r="C231" s="13">
        <v>200</v>
      </c>
      <c r="D231" s="12" t="s">
        <v>116</v>
      </c>
      <c r="E231" s="23">
        <f>SUM('[1]9'!G331)</f>
        <v>513.9</v>
      </c>
    </row>
    <row r="232" spans="1:5" ht="42" customHeight="1" x14ac:dyDescent="0.25">
      <c r="A232" s="32" t="s">
        <v>77</v>
      </c>
      <c r="B232" s="20" t="s">
        <v>175</v>
      </c>
      <c r="C232" s="13" t="s">
        <v>23</v>
      </c>
      <c r="D232" s="12"/>
      <c r="E232" s="23">
        <f>E233</f>
        <v>376.1</v>
      </c>
    </row>
    <row r="233" spans="1:5" ht="18.75" customHeight="1" x14ac:dyDescent="0.25">
      <c r="A233" s="11" t="s">
        <v>115</v>
      </c>
      <c r="B233" s="20" t="s">
        <v>175</v>
      </c>
      <c r="C233" s="29">
        <v>600</v>
      </c>
      <c r="D233" s="20"/>
      <c r="E233" s="23">
        <f>E234</f>
        <v>376.1</v>
      </c>
    </row>
    <row r="234" spans="1:5" ht="20.25" customHeight="1" x14ac:dyDescent="0.25">
      <c r="A234" s="11" t="s">
        <v>79</v>
      </c>
      <c r="B234" s="20" t="s">
        <v>175</v>
      </c>
      <c r="C234" s="29">
        <v>600</v>
      </c>
      <c r="D234" s="20" t="s">
        <v>116</v>
      </c>
      <c r="E234" s="23">
        <f>SUM('[1]9'!G335)</f>
        <v>376.1</v>
      </c>
    </row>
    <row r="235" spans="1:5" ht="57" customHeight="1" x14ac:dyDescent="0.25">
      <c r="A235" s="32" t="s">
        <v>176</v>
      </c>
      <c r="B235" s="20" t="s">
        <v>175</v>
      </c>
      <c r="C235" s="29">
        <v>600</v>
      </c>
      <c r="D235" s="12"/>
      <c r="E235" s="23">
        <f>E236+E238</f>
        <v>178</v>
      </c>
    </row>
    <row r="236" spans="1:5" ht="40.5" customHeight="1" x14ac:dyDescent="0.25">
      <c r="A236" s="32" t="s">
        <v>77</v>
      </c>
      <c r="B236" s="20" t="s">
        <v>175</v>
      </c>
      <c r="C236" s="13">
        <v>600</v>
      </c>
      <c r="D236" s="12"/>
      <c r="E236" s="23">
        <f>E237</f>
        <v>172</v>
      </c>
    </row>
    <row r="237" spans="1:5" ht="18" customHeight="1" x14ac:dyDescent="0.25">
      <c r="A237" s="11" t="s">
        <v>55</v>
      </c>
      <c r="B237" s="20" t="s">
        <v>175</v>
      </c>
      <c r="C237" s="13">
        <v>600</v>
      </c>
      <c r="D237" s="12" t="s">
        <v>56</v>
      </c>
      <c r="E237" s="23">
        <f>SUM('[1]9'!G124)</f>
        <v>172</v>
      </c>
    </row>
    <row r="238" spans="1:5" ht="30" x14ac:dyDescent="0.25">
      <c r="A238" s="19" t="s">
        <v>67</v>
      </c>
      <c r="B238" s="20" t="s">
        <v>175</v>
      </c>
      <c r="C238" s="13">
        <v>200</v>
      </c>
      <c r="D238" s="12"/>
      <c r="E238" s="23">
        <f>SUM(E239)</f>
        <v>6</v>
      </c>
    </row>
    <row r="239" spans="1:5" ht="19.5" customHeight="1" x14ac:dyDescent="0.25">
      <c r="A239" s="11" t="s">
        <v>55</v>
      </c>
      <c r="B239" s="20" t="s">
        <v>175</v>
      </c>
      <c r="C239" s="13">
        <v>200</v>
      </c>
      <c r="D239" s="12" t="s">
        <v>56</v>
      </c>
      <c r="E239" s="23">
        <f>SUM('[1]9'!G129)</f>
        <v>6</v>
      </c>
    </row>
    <row r="240" spans="1:5" ht="60" x14ac:dyDescent="0.25">
      <c r="A240" s="32" t="s">
        <v>177</v>
      </c>
      <c r="B240" s="20" t="s">
        <v>175</v>
      </c>
      <c r="C240" s="29">
        <v>200</v>
      </c>
      <c r="D240" s="20"/>
      <c r="E240" s="23">
        <f>SUM(E241)</f>
        <v>456.4</v>
      </c>
    </row>
    <row r="241" spans="1:5" ht="30" x14ac:dyDescent="0.25">
      <c r="A241" s="19" t="s">
        <v>67</v>
      </c>
      <c r="B241" s="20" t="s">
        <v>175</v>
      </c>
      <c r="C241" s="29">
        <v>200</v>
      </c>
      <c r="D241" s="20"/>
      <c r="E241" s="23">
        <f>E242</f>
        <v>456.4</v>
      </c>
    </row>
    <row r="242" spans="1:5" x14ac:dyDescent="0.25">
      <c r="A242" s="11" t="s">
        <v>129</v>
      </c>
      <c r="B242" s="20" t="s">
        <v>175</v>
      </c>
      <c r="C242" s="13">
        <v>200</v>
      </c>
      <c r="D242" s="12" t="s">
        <v>130</v>
      </c>
      <c r="E242" s="23">
        <f>SUM('[1]9'!G613)</f>
        <v>456.4</v>
      </c>
    </row>
    <row r="243" spans="1:5" ht="60" x14ac:dyDescent="0.25">
      <c r="A243" s="32" t="s">
        <v>178</v>
      </c>
      <c r="B243" s="20" t="s">
        <v>179</v>
      </c>
      <c r="C243" s="13"/>
      <c r="D243" s="12"/>
      <c r="E243" s="23">
        <f>E244+E246</f>
        <v>308.60000000000002</v>
      </c>
    </row>
    <row r="244" spans="1:5" ht="30" x14ac:dyDescent="0.25">
      <c r="A244" s="19" t="s">
        <v>67</v>
      </c>
      <c r="B244" s="12" t="s">
        <v>179</v>
      </c>
      <c r="C244" s="13">
        <v>200</v>
      </c>
      <c r="D244" s="12"/>
      <c r="E244" s="23">
        <f>E245</f>
        <v>190</v>
      </c>
    </row>
    <row r="245" spans="1:5" ht="21" customHeight="1" x14ac:dyDescent="0.25">
      <c r="A245" s="11" t="s">
        <v>129</v>
      </c>
      <c r="B245" s="12" t="s">
        <v>179</v>
      </c>
      <c r="C245" s="13">
        <v>200</v>
      </c>
      <c r="D245" s="12" t="s">
        <v>130</v>
      </c>
      <c r="E245" s="23">
        <f>SUM('[1]9'!G617)</f>
        <v>190</v>
      </c>
    </row>
    <row r="246" spans="1:5" ht="30" x14ac:dyDescent="0.25">
      <c r="A246" s="19" t="s">
        <v>67</v>
      </c>
      <c r="B246" s="12" t="s">
        <v>179</v>
      </c>
      <c r="C246" s="13">
        <v>200</v>
      </c>
      <c r="D246" s="12"/>
      <c r="E246" s="23">
        <f>E247</f>
        <v>118.6</v>
      </c>
    </row>
    <row r="247" spans="1:5" ht="20.25" customHeight="1" x14ac:dyDescent="0.25">
      <c r="A247" s="11" t="s">
        <v>115</v>
      </c>
      <c r="B247" s="12" t="s">
        <v>179</v>
      </c>
      <c r="C247" s="13">
        <v>200</v>
      </c>
      <c r="D247" s="12" t="s">
        <v>116</v>
      </c>
      <c r="E247" s="23">
        <f>SUM('[1]9'!G339)</f>
        <v>118.6</v>
      </c>
    </row>
    <row r="248" spans="1:5" ht="49.5" customHeight="1" x14ac:dyDescent="0.25">
      <c r="A248" s="45" t="s">
        <v>180</v>
      </c>
      <c r="B248" s="40" t="s">
        <v>59</v>
      </c>
      <c r="C248" s="29"/>
      <c r="D248" s="20"/>
      <c r="E248" s="23">
        <f>SUM(E255+E259+E257+E249+E252)</f>
        <v>7232.5</v>
      </c>
    </row>
    <row r="249" spans="1:5" ht="51.75" customHeight="1" x14ac:dyDescent="0.25">
      <c r="A249" s="34" t="s">
        <v>181</v>
      </c>
      <c r="B249" s="43" t="s">
        <v>182</v>
      </c>
      <c r="C249" s="43"/>
      <c r="D249" s="12"/>
      <c r="E249" s="23">
        <f>SUM(E250)</f>
        <v>2971</v>
      </c>
    </row>
    <row r="250" spans="1:5" ht="27.75" customHeight="1" x14ac:dyDescent="0.25">
      <c r="A250" s="39" t="s">
        <v>81</v>
      </c>
      <c r="B250" s="43" t="s">
        <v>182</v>
      </c>
      <c r="C250" s="43" t="s">
        <v>23</v>
      </c>
      <c r="D250" s="12"/>
      <c r="E250" s="23">
        <f>SUM(E251)</f>
        <v>2971</v>
      </c>
    </row>
    <row r="251" spans="1:5" ht="18.75" customHeight="1" x14ac:dyDescent="0.25">
      <c r="A251" s="11" t="s">
        <v>79</v>
      </c>
      <c r="B251" s="43" t="s">
        <v>182</v>
      </c>
      <c r="C251" s="43" t="s">
        <v>23</v>
      </c>
      <c r="D251" s="12" t="s">
        <v>80</v>
      </c>
      <c r="E251" s="23">
        <f>SUM('[1]9'!G207)</f>
        <v>2971</v>
      </c>
    </row>
    <row r="252" spans="1:5" ht="43.5" customHeight="1" x14ac:dyDescent="0.25">
      <c r="A252" s="2" t="s">
        <v>183</v>
      </c>
      <c r="B252" s="43" t="s">
        <v>182</v>
      </c>
      <c r="C252" s="43"/>
      <c r="D252" s="12"/>
      <c r="E252" s="23">
        <f>SUM(E253)</f>
        <v>158</v>
      </c>
    </row>
    <row r="253" spans="1:5" ht="31.5" customHeight="1" x14ac:dyDescent="0.25">
      <c r="A253" s="32" t="s">
        <v>77</v>
      </c>
      <c r="B253" s="43" t="s">
        <v>182</v>
      </c>
      <c r="C253" s="13">
        <v>600</v>
      </c>
      <c r="D253" s="20"/>
      <c r="E253" s="23">
        <f>SUM(E254)</f>
        <v>158</v>
      </c>
    </row>
    <row r="254" spans="1:5" ht="18" customHeight="1" x14ac:dyDescent="0.25">
      <c r="A254" s="11" t="s">
        <v>79</v>
      </c>
      <c r="B254" s="43" t="s">
        <v>182</v>
      </c>
      <c r="C254" s="13">
        <v>600</v>
      </c>
      <c r="D254" s="20" t="s">
        <v>80</v>
      </c>
      <c r="E254" s="23">
        <f>SUM('[1]9'!G211)</f>
        <v>158</v>
      </c>
    </row>
    <row r="255" spans="1:5" ht="27.75" customHeight="1" x14ac:dyDescent="0.25">
      <c r="A255" s="19" t="s">
        <v>67</v>
      </c>
      <c r="B255" s="40" t="s">
        <v>184</v>
      </c>
      <c r="C255" s="29">
        <v>200</v>
      </c>
      <c r="D255" s="20"/>
      <c r="E255" s="23">
        <f>SUM(E256)</f>
        <v>508.4</v>
      </c>
    </row>
    <row r="256" spans="1:5" ht="21" customHeight="1" x14ac:dyDescent="0.25">
      <c r="A256" s="11" t="s">
        <v>115</v>
      </c>
      <c r="B256" s="40" t="s">
        <v>184</v>
      </c>
      <c r="C256" s="29">
        <v>200</v>
      </c>
      <c r="D256" s="20" t="s">
        <v>116</v>
      </c>
      <c r="E256" s="23">
        <f>SUM('[1]9'!G344+'[1]9'!G53)</f>
        <v>508.4</v>
      </c>
    </row>
    <row r="257" spans="1:5" ht="27.75" customHeight="1" x14ac:dyDescent="0.25">
      <c r="A257" s="32" t="s">
        <v>77</v>
      </c>
      <c r="B257" s="40" t="s">
        <v>184</v>
      </c>
      <c r="C257" s="30">
        <v>600</v>
      </c>
      <c r="D257" s="20"/>
      <c r="E257" s="23">
        <f>SUM(E258)</f>
        <v>807</v>
      </c>
    </row>
    <row r="258" spans="1:5" ht="18.75" customHeight="1" x14ac:dyDescent="0.25">
      <c r="A258" s="11" t="s">
        <v>115</v>
      </c>
      <c r="B258" s="40" t="s">
        <v>184</v>
      </c>
      <c r="C258" s="29">
        <v>600</v>
      </c>
      <c r="D258" s="20" t="s">
        <v>116</v>
      </c>
      <c r="E258" s="23">
        <f>SUM('[1]9'!G346)</f>
        <v>807</v>
      </c>
    </row>
    <row r="259" spans="1:5" ht="26.25" customHeight="1" x14ac:dyDescent="0.25">
      <c r="A259" s="19" t="s">
        <v>67</v>
      </c>
      <c r="B259" s="40" t="s">
        <v>184</v>
      </c>
      <c r="C259" s="29">
        <v>200</v>
      </c>
      <c r="D259" s="20"/>
      <c r="E259" s="23">
        <f>SUM(E260)</f>
        <v>2788.1</v>
      </c>
    </row>
    <row r="260" spans="1:5" ht="20.25" customHeight="1" x14ac:dyDescent="0.25">
      <c r="A260" s="11" t="s">
        <v>129</v>
      </c>
      <c r="B260" s="40" t="s">
        <v>184</v>
      </c>
      <c r="C260" s="29">
        <v>200</v>
      </c>
      <c r="D260" s="20" t="s">
        <v>130</v>
      </c>
      <c r="E260" s="23">
        <f>SUM('[1]9'!G621)</f>
        <v>2788.1</v>
      </c>
    </row>
    <row r="261" spans="1:5" ht="48" customHeight="1" x14ac:dyDescent="0.25">
      <c r="A261" s="45" t="s">
        <v>185</v>
      </c>
      <c r="B261" s="40" t="s">
        <v>123</v>
      </c>
      <c r="C261" s="29"/>
      <c r="D261" s="20"/>
      <c r="E261" s="23">
        <f>E262+E268+E265</f>
        <v>774.4</v>
      </c>
    </row>
    <row r="262" spans="1:5" ht="45" customHeight="1" x14ac:dyDescent="0.25">
      <c r="A262" s="45" t="s">
        <v>186</v>
      </c>
      <c r="B262" s="40" t="s">
        <v>187</v>
      </c>
      <c r="C262" s="29"/>
      <c r="D262" s="20"/>
      <c r="E262" s="23">
        <f>E263</f>
        <v>219.4</v>
      </c>
    </row>
    <row r="263" spans="1:5" ht="26.25" customHeight="1" x14ac:dyDescent="0.25">
      <c r="A263" s="34" t="s">
        <v>67</v>
      </c>
      <c r="B263" s="40" t="s">
        <v>187</v>
      </c>
      <c r="C263" s="29">
        <v>200</v>
      </c>
      <c r="D263" s="20"/>
      <c r="E263" s="23">
        <f>E264</f>
        <v>219.4</v>
      </c>
    </row>
    <row r="264" spans="1:5" ht="18.75" customHeight="1" x14ac:dyDescent="0.25">
      <c r="A264" s="45" t="s">
        <v>188</v>
      </c>
      <c r="B264" s="40" t="s">
        <v>187</v>
      </c>
      <c r="C264" s="29">
        <v>200</v>
      </c>
      <c r="D264" s="20" t="s">
        <v>189</v>
      </c>
      <c r="E264" s="23">
        <f>SUM('[1]9'!G715)</f>
        <v>219.4</v>
      </c>
    </row>
    <row r="265" spans="1:5" ht="89.25" customHeight="1" x14ac:dyDescent="0.25">
      <c r="A265" s="11" t="s">
        <v>190</v>
      </c>
      <c r="B265" s="12" t="s">
        <v>191</v>
      </c>
      <c r="C265" s="29"/>
      <c r="D265" s="20"/>
      <c r="E265" s="23">
        <f>SUM(E267)</f>
        <v>500</v>
      </c>
    </row>
    <row r="266" spans="1:5" ht="46.5" customHeight="1" x14ac:dyDescent="0.25">
      <c r="A266" s="32" t="s">
        <v>77</v>
      </c>
      <c r="B266" s="12" t="s">
        <v>191</v>
      </c>
      <c r="C266" s="13">
        <v>600</v>
      </c>
      <c r="D266" s="20"/>
      <c r="E266" s="23">
        <f>SUM(E267)</f>
        <v>500</v>
      </c>
    </row>
    <row r="267" spans="1:5" ht="18.75" customHeight="1" x14ac:dyDescent="0.25">
      <c r="A267" s="45" t="s">
        <v>188</v>
      </c>
      <c r="B267" s="12" t="s">
        <v>191</v>
      </c>
      <c r="C267" s="13">
        <v>600</v>
      </c>
      <c r="D267" s="20" t="s">
        <v>189</v>
      </c>
      <c r="E267" s="23">
        <f>SUM('[1]9'!G365)</f>
        <v>500</v>
      </c>
    </row>
    <row r="268" spans="1:5" ht="90" customHeight="1" x14ac:dyDescent="0.25">
      <c r="A268" s="11" t="s">
        <v>192</v>
      </c>
      <c r="B268" s="12" t="s">
        <v>191</v>
      </c>
      <c r="C268" s="13"/>
      <c r="D268" s="20"/>
      <c r="E268" s="23">
        <f>SUM(E269)</f>
        <v>55</v>
      </c>
    </row>
    <row r="269" spans="1:5" ht="49.5" customHeight="1" x14ac:dyDescent="0.25">
      <c r="A269" s="32" t="s">
        <v>77</v>
      </c>
      <c r="B269" s="12" t="s">
        <v>191</v>
      </c>
      <c r="C269" s="13">
        <v>600</v>
      </c>
      <c r="D269" s="20"/>
      <c r="E269" s="23">
        <f>SUM(E270)</f>
        <v>55</v>
      </c>
    </row>
    <row r="270" spans="1:5" ht="18.75" customHeight="1" x14ac:dyDescent="0.25">
      <c r="A270" s="45" t="s">
        <v>188</v>
      </c>
      <c r="B270" s="12" t="s">
        <v>191</v>
      </c>
      <c r="C270" s="13">
        <v>600</v>
      </c>
      <c r="D270" s="20" t="s">
        <v>189</v>
      </c>
      <c r="E270" s="23">
        <f>SUM('[1]9'!G368)</f>
        <v>55</v>
      </c>
    </row>
    <row r="271" spans="1:5" ht="55.5" customHeight="1" x14ac:dyDescent="0.25">
      <c r="A271" s="11" t="s">
        <v>193</v>
      </c>
      <c r="B271" s="12" t="s">
        <v>194</v>
      </c>
      <c r="C271" s="13"/>
      <c r="D271" s="20"/>
      <c r="E271" s="23">
        <f>SUM(E272)</f>
        <v>2551.6</v>
      </c>
    </row>
    <row r="272" spans="1:5" ht="28.5" customHeight="1" x14ac:dyDescent="0.25">
      <c r="A272" s="11" t="s">
        <v>195</v>
      </c>
      <c r="B272" s="12" t="s">
        <v>194</v>
      </c>
      <c r="C272" s="13">
        <v>400</v>
      </c>
      <c r="D272" s="20"/>
      <c r="E272" s="23">
        <f>SUM(E273)</f>
        <v>2551.6</v>
      </c>
    </row>
    <row r="273" spans="1:6" ht="19.5" customHeight="1" x14ac:dyDescent="0.25">
      <c r="A273" s="11" t="s">
        <v>196</v>
      </c>
      <c r="B273" s="12" t="s">
        <v>194</v>
      </c>
      <c r="C273" s="13">
        <v>400</v>
      </c>
      <c r="D273" s="20" t="s">
        <v>197</v>
      </c>
      <c r="E273" s="23">
        <f>SUM('[1]9'!G641)</f>
        <v>2551.6</v>
      </c>
    </row>
    <row r="274" spans="1:6" ht="45" x14ac:dyDescent="0.25">
      <c r="A274" s="45" t="s">
        <v>198</v>
      </c>
      <c r="B274" s="12" t="s">
        <v>199</v>
      </c>
      <c r="C274" s="13"/>
      <c r="D274" s="20"/>
      <c r="E274" s="23">
        <f>SUM(E275)</f>
        <v>5.4</v>
      </c>
    </row>
    <row r="275" spans="1:6" ht="30" x14ac:dyDescent="0.25">
      <c r="A275" s="19" t="s">
        <v>67</v>
      </c>
      <c r="B275" s="12" t="s">
        <v>199</v>
      </c>
      <c r="C275" s="13">
        <v>200</v>
      </c>
      <c r="D275" s="20"/>
      <c r="E275" s="23">
        <f>SUM(E276)</f>
        <v>5.4</v>
      </c>
    </row>
    <row r="276" spans="1:6" ht="21" customHeight="1" x14ac:dyDescent="0.25">
      <c r="A276" s="11" t="s">
        <v>55</v>
      </c>
      <c r="B276" s="12" t="s">
        <v>199</v>
      </c>
      <c r="C276" s="13">
        <v>200</v>
      </c>
      <c r="D276" s="20" t="s">
        <v>56</v>
      </c>
      <c r="E276" s="23">
        <f>SUM('[1]9'!G131)</f>
        <v>5.4</v>
      </c>
    </row>
    <row r="277" spans="1:6" ht="15" customHeight="1" x14ac:dyDescent="0.25">
      <c r="A277" s="45" t="s">
        <v>200</v>
      </c>
      <c r="B277" s="24" t="s">
        <v>201</v>
      </c>
      <c r="C277" s="13"/>
      <c r="D277" s="12"/>
      <c r="E277" s="23">
        <f>E278+E388+E399+E412+E416+E426</f>
        <v>98775.6</v>
      </c>
      <c r="F277" s="15"/>
    </row>
    <row r="278" spans="1:6" ht="62.25" customHeight="1" x14ac:dyDescent="0.25">
      <c r="A278" s="32" t="s">
        <v>202</v>
      </c>
      <c r="B278" s="24" t="s">
        <v>203</v>
      </c>
      <c r="C278" s="13"/>
      <c r="D278" s="12"/>
      <c r="E278" s="23">
        <f>E279+E282+E285+E290+E293+E304+E316+E319+E333+E346</f>
        <v>47544.800000000003</v>
      </c>
      <c r="F278" s="15"/>
    </row>
    <row r="279" spans="1:6" ht="32.25" customHeight="1" x14ac:dyDescent="0.25">
      <c r="A279" s="16" t="s">
        <v>204</v>
      </c>
      <c r="B279" s="24" t="s">
        <v>205</v>
      </c>
      <c r="C279" s="13"/>
      <c r="D279" s="12"/>
      <c r="E279" s="23">
        <f>E280</f>
        <v>1908</v>
      </c>
    </row>
    <row r="280" spans="1:6" ht="62.25" customHeight="1" x14ac:dyDescent="0.25">
      <c r="A280" s="32" t="s">
        <v>206</v>
      </c>
      <c r="B280" s="24" t="s">
        <v>205</v>
      </c>
      <c r="C280" s="31">
        <v>100</v>
      </c>
      <c r="D280" s="12"/>
      <c r="E280" s="23">
        <v>1908</v>
      </c>
    </row>
    <row r="281" spans="1:6" ht="30" customHeight="1" x14ac:dyDescent="0.25">
      <c r="A281" s="16" t="s">
        <v>294</v>
      </c>
      <c r="B281" s="24" t="s">
        <v>205</v>
      </c>
      <c r="C281" s="31">
        <v>100</v>
      </c>
      <c r="D281" s="27" t="s">
        <v>207</v>
      </c>
      <c r="E281" s="23">
        <f>SUM('[1]9'!G466)</f>
        <v>1908</v>
      </c>
    </row>
    <row r="282" spans="1:6" ht="30.75" customHeight="1" x14ac:dyDescent="0.25">
      <c r="A282" s="16" t="s">
        <v>208</v>
      </c>
      <c r="B282" s="24" t="s">
        <v>209</v>
      </c>
      <c r="C282" s="31"/>
      <c r="D282" s="27"/>
      <c r="E282" s="23">
        <f>E284</f>
        <v>129.69999999999999</v>
      </c>
    </row>
    <row r="283" spans="1:6" ht="30" x14ac:dyDescent="0.25">
      <c r="A283" s="19" t="s">
        <v>67</v>
      </c>
      <c r="B283" s="24" t="s">
        <v>209</v>
      </c>
      <c r="C283" s="31">
        <v>200</v>
      </c>
      <c r="D283" s="27"/>
      <c r="E283" s="23">
        <f>E284</f>
        <v>129.69999999999999</v>
      </c>
    </row>
    <row r="284" spans="1:6" ht="47.25" customHeight="1" x14ac:dyDescent="0.25">
      <c r="A284" s="11" t="s">
        <v>210</v>
      </c>
      <c r="B284" s="24" t="s">
        <v>209</v>
      </c>
      <c r="C284" s="31">
        <v>200</v>
      </c>
      <c r="D284" s="27" t="s">
        <v>133</v>
      </c>
      <c r="E284" s="23">
        <f>SUM('[1]9'!G374+'[1]9'!G745)</f>
        <v>129.69999999999999</v>
      </c>
    </row>
    <row r="285" spans="1:6" ht="31.5" customHeight="1" x14ac:dyDescent="0.25">
      <c r="A285" s="11" t="s">
        <v>211</v>
      </c>
      <c r="B285" s="24" t="s">
        <v>212</v>
      </c>
      <c r="C285" s="31"/>
      <c r="D285" s="27"/>
      <c r="E285" s="23">
        <f>SUM('[1]9'!G748)</f>
        <v>33.9</v>
      </c>
    </row>
    <row r="286" spans="1:6" ht="61.5" customHeight="1" x14ac:dyDescent="0.25">
      <c r="A286" s="32" t="s">
        <v>206</v>
      </c>
      <c r="B286" s="24" t="s">
        <v>212</v>
      </c>
      <c r="C286" s="31">
        <v>100</v>
      </c>
      <c r="D286" s="27"/>
      <c r="E286" s="23">
        <f>SUM(E287)</f>
        <v>33.799999999999997</v>
      </c>
    </row>
    <row r="287" spans="1:6" ht="51" customHeight="1" x14ac:dyDescent="0.25">
      <c r="A287" s="11" t="s">
        <v>210</v>
      </c>
      <c r="B287" s="24" t="s">
        <v>212</v>
      </c>
      <c r="C287" s="31">
        <v>100</v>
      </c>
      <c r="D287" s="27" t="s">
        <v>133</v>
      </c>
      <c r="E287" s="23">
        <f>SUM('[1]9'!G749)</f>
        <v>33.799999999999997</v>
      </c>
    </row>
    <row r="288" spans="1:6" ht="23.25" customHeight="1" x14ac:dyDescent="0.25">
      <c r="A288" s="19" t="s">
        <v>34</v>
      </c>
      <c r="B288" s="24" t="s">
        <v>212</v>
      </c>
      <c r="C288" s="31">
        <v>800</v>
      </c>
      <c r="D288" s="27"/>
      <c r="E288" s="23">
        <f>SUM(E289)</f>
        <v>0.1</v>
      </c>
    </row>
    <row r="289" spans="1:5" ht="46.5" customHeight="1" x14ac:dyDescent="0.25">
      <c r="A289" s="11" t="s">
        <v>210</v>
      </c>
      <c r="B289" s="24" t="s">
        <v>212</v>
      </c>
      <c r="C289" s="31">
        <v>800</v>
      </c>
      <c r="D289" s="27" t="s">
        <v>133</v>
      </c>
      <c r="E289" s="23">
        <f>SUM('[1]9'!G753)</f>
        <v>0.1</v>
      </c>
    </row>
    <row r="290" spans="1:5" ht="64.5" customHeight="1" x14ac:dyDescent="0.25">
      <c r="A290" s="19" t="s">
        <v>21</v>
      </c>
      <c r="B290" s="24" t="s">
        <v>213</v>
      </c>
      <c r="C290" s="31"/>
      <c r="D290" s="27"/>
      <c r="E290" s="23">
        <f>E291</f>
        <v>110.1</v>
      </c>
    </row>
    <row r="291" spans="1:5" ht="57.75" customHeight="1" x14ac:dyDescent="0.25">
      <c r="A291" s="32" t="s">
        <v>206</v>
      </c>
      <c r="B291" s="24" t="s">
        <v>213</v>
      </c>
      <c r="C291" s="31">
        <v>100</v>
      </c>
      <c r="D291" s="27"/>
      <c r="E291" s="23">
        <f>E292</f>
        <v>110.1</v>
      </c>
    </row>
    <row r="292" spans="1:5" ht="57.75" customHeight="1" x14ac:dyDescent="0.25">
      <c r="A292" s="11" t="s">
        <v>210</v>
      </c>
      <c r="B292" s="24" t="s">
        <v>213</v>
      </c>
      <c r="C292" s="31">
        <v>100</v>
      </c>
      <c r="D292" s="27" t="s">
        <v>133</v>
      </c>
      <c r="E292" s="23">
        <f>SUM('[1]9'!G755)</f>
        <v>110.1</v>
      </c>
    </row>
    <row r="293" spans="1:5" ht="45" x14ac:dyDescent="0.25">
      <c r="A293" s="39" t="s">
        <v>214</v>
      </c>
      <c r="B293" s="24" t="s">
        <v>215</v>
      </c>
      <c r="C293" s="31"/>
      <c r="D293" s="27"/>
      <c r="E293" s="23">
        <f>E294+E296+E298+E299+E301</f>
        <v>10684.3</v>
      </c>
    </row>
    <row r="294" spans="1:5" ht="60.75" customHeight="1" x14ac:dyDescent="0.25">
      <c r="A294" s="32" t="s">
        <v>206</v>
      </c>
      <c r="B294" s="24" t="s">
        <v>215</v>
      </c>
      <c r="C294" s="31">
        <v>100</v>
      </c>
      <c r="D294" s="27"/>
      <c r="E294" s="23">
        <f>E295</f>
        <v>4068.8999999999996</v>
      </c>
    </row>
    <row r="295" spans="1:5" ht="50.25" customHeight="1" x14ac:dyDescent="0.25">
      <c r="A295" s="11" t="s">
        <v>216</v>
      </c>
      <c r="B295" s="24" t="s">
        <v>215</v>
      </c>
      <c r="C295" s="31">
        <v>100</v>
      </c>
      <c r="D295" s="27" t="s">
        <v>137</v>
      </c>
      <c r="E295" s="23">
        <f>SUM('[1]9'!G381)</f>
        <v>4068.8999999999996</v>
      </c>
    </row>
    <row r="296" spans="1:5" ht="30" x14ac:dyDescent="0.25">
      <c r="A296" s="19" t="s">
        <v>67</v>
      </c>
      <c r="B296" s="24" t="s">
        <v>215</v>
      </c>
      <c r="C296" s="31">
        <v>200</v>
      </c>
      <c r="D296" s="27"/>
      <c r="E296" s="23">
        <f>E297</f>
        <v>2138.5</v>
      </c>
    </row>
    <row r="297" spans="1:5" ht="48.75" customHeight="1" x14ac:dyDescent="0.25">
      <c r="A297" s="11" t="s">
        <v>216</v>
      </c>
      <c r="B297" s="24" t="s">
        <v>215</v>
      </c>
      <c r="C297" s="31">
        <v>200</v>
      </c>
      <c r="D297" s="27" t="s">
        <v>137</v>
      </c>
      <c r="E297" s="23">
        <f>SUM('[1]9'!G385)</f>
        <v>2138.5</v>
      </c>
    </row>
    <row r="298" spans="1:5" ht="28.5" customHeight="1" x14ac:dyDescent="0.25">
      <c r="A298" s="11" t="s">
        <v>17</v>
      </c>
      <c r="B298" s="24" t="s">
        <v>215</v>
      </c>
      <c r="C298" s="31">
        <v>200</v>
      </c>
      <c r="D298" s="27" t="s">
        <v>18</v>
      </c>
      <c r="E298" s="23">
        <f>SUM('[1]9'!G444)</f>
        <v>62.3</v>
      </c>
    </row>
    <row r="299" spans="1:5" ht="20.25" customHeight="1" x14ac:dyDescent="0.25">
      <c r="A299" s="19" t="s">
        <v>34</v>
      </c>
      <c r="B299" s="24" t="s">
        <v>215</v>
      </c>
      <c r="C299" s="31">
        <v>800</v>
      </c>
      <c r="D299" s="27"/>
      <c r="E299" s="23">
        <f>E300</f>
        <v>6</v>
      </c>
    </row>
    <row r="300" spans="1:5" ht="45" x14ac:dyDescent="0.25">
      <c r="A300" s="11" t="s">
        <v>216</v>
      </c>
      <c r="B300" s="24" t="s">
        <v>215</v>
      </c>
      <c r="C300" s="31">
        <v>800</v>
      </c>
      <c r="D300" s="27" t="s">
        <v>137</v>
      </c>
      <c r="E300" s="23">
        <f>SUM('[1]9'!G389)</f>
        <v>6</v>
      </c>
    </row>
    <row r="301" spans="1:5" ht="60" x14ac:dyDescent="0.25">
      <c r="A301" s="19" t="s">
        <v>21</v>
      </c>
      <c r="B301" s="24" t="s">
        <v>217</v>
      </c>
      <c r="C301" s="31"/>
      <c r="D301" s="27"/>
      <c r="E301" s="23">
        <f>E302</f>
        <v>4408.6000000000004</v>
      </c>
    </row>
    <row r="302" spans="1:5" ht="60" x14ac:dyDescent="0.25">
      <c r="A302" s="32" t="s">
        <v>206</v>
      </c>
      <c r="B302" s="24" t="s">
        <v>217</v>
      </c>
      <c r="C302" s="31">
        <v>100</v>
      </c>
      <c r="D302" s="27"/>
      <c r="E302" s="23">
        <f>E303</f>
        <v>4408.6000000000004</v>
      </c>
    </row>
    <row r="303" spans="1:5" ht="45" x14ac:dyDescent="0.25">
      <c r="A303" s="11" t="s">
        <v>216</v>
      </c>
      <c r="B303" s="24" t="s">
        <v>217</v>
      </c>
      <c r="C303" s="31">
        <v>100</v>
      </c>
      <c r="D303" s="27" t="s">
        <v>137</v>
      </c>
      <c r="E303" s="23">
        <f>SUM('[1]9'!G392)</f>
        <v>4408.6000000000004</v>
      </c>
    </row>
    <row r="304" spans="1:5" ht="28.5" customHeight="1" x14ac:dyDescent="0.25">
      <c r="A304" s="16" t="s">
        <v>218</v>
      </c>
      <c r="B304" s="24" t="s">
        <v>219</v>
      </c>
      <c r="C304" s="31"/>
      <c r="D304" s="27"/>
      <c r="E304" s="23">
        <f>E305+E307+E311+E313+E309</f>
        <v>2562</v>
      </c>
    </row>
    <row r="305" spans="1:7" ht="63" customHeight="1" x14ac:dyDescent="0.25">
      <c r="A305" s="32" t="s">
        <v>206</v>
      </c>
      <c r="B305" s="24" t="s">
        <v>219</v>
      </c>
      <c r="C305" s="31">
        <v>100</v>
      </c>
      <c r="D305" s="27"/>
      <c r="E305" s="23">
        <f>E306</f>
        <v>1480</v>
      </c>
    </row>
    <row r="306" spans="1:7" ht="29.25" customHeight="1" x14ac:dyDescent="0.25">
      <c r="A306" s="32" t="s">
        <v>220</v>
      </c>
      <c r="B306" s="24" t="s">
        <v>219</v>
      </c>
      <c r="C306" s="31">
        <v>100</v>
      </c>
      <c r="D306" s="27" t="s">
        <v>137</v>
      </c>
      <c r="E306" s="23">
        <f>SUM('[1]9'!G399)</f>
        <v>1480</v>
      </c>
    </row>
    <row r="307" spans="1:7" ht="30" x14ac:dyDescent="0.25">
      <c r="A307" s="36" t="s">
        <v>67</v>
      </c>
      <c r="B307" s="24" t="s">
        <v>219</v>
      </c>
      <c r="C307" s="31">
        <v>200</v>
      </c>
      <c r="D307" s="27"/>
      <c r="E307" s="23">
        <f>E308</f>
        <v>81.599999999999994</v>
      </c>
    </row>
    <row r="308" spans="1:7" ht="30" x14ac:dyDescent="0.25">
      <c r="A308" s="32" t="s">
        <v>220</v>
      </c>
      <c r="B308" s="24" t="s">
        <v>219</v>
      </c>
      <c r="C308" s="31">
        <v>200</v>
      </c>
      <c r="D308" s="27" t="s">
        <v>137</v>
      </c>
      <c r="E308" s="23">
        <f>SUM('[1]9'!G404)</f>
        <v>81.599999999999994</v>
      </c>
    </row>
    <row r="309" spans="1:7" x14ac:dyDescent="0.25">
      <c r="A309" s="19" t="s">
        <v>34</v>
      </c>
      <c r="B309" s="24" t="s">
        <v>221</v>
      </c>
      <c r="C309" s="31">
        <v>800</v>
      </c>
      <c r="D309" s="27"/>
      <c r="E309" s="23">
        <f>E310</f>
        <v>0.4</v>
      </c>
    </row>
    <row r="310" spans="1:7" ht="30" x14ac:dyDescent="0.25">
      <c r="A310" s="32" t="s">
        <v>220</v>
      </c>
      <c r="B310" s="24" t="s">
        <v>221</v>
      </c>
      <c r="C310" s="31">
        <v>800</v>
      </c>
      <c r="D310" s="27" t="s">
        <v>137</v>
      </c>
      <c r="E310" s="23">
        <f>SUM('[1]9'!G409)</f>
        <v>0.4</v>
      </c>
    </row>
    <row r="311" spans="1:7" ht="30" x14ac:dyDescent="0.25">
      <c r="A311" s="19" t="s">
        <v>67</v>
      </c>
      <c r="B311" s="24" t="s">
        <v>219</v>
      </c>
      <c r="C311" s="31">
        <v>200</v>
      </c>
      <c r="D311" s="27"/>
      <c r="E311" s="23">
        <f>E312</f>
        <v>29</v>
      </c>
    </row>
    <row r="312" spans="1:7" ht="30" x14ac:dyDescent="0.25">
      <c r="A312" s="11" t="s">
        <v>17</v>
      </c>
      <c r="B312" s="24" t="s">
        <v>219</v>
      </c>
      <c r="C312" s="31">
        <v>200</v>
      </c>
      <c r="D312" s="27" t="s">
        <v>18</v>
      </c>
      <c r="E312" s="23">
        <f>SUM('[1]9'!G442)</f>
        <v>29</v>
      </c>
    </row>
    <row r="313" spans="1:7" ht="60" x14ac:dyDescent="0.25">
      <c r="A313" s="19" t="s">
        <v>21</v>
      </c>
      <c r="B313" s="24" t="s">
        <v>222</v>
      </c>
      <c r="C313" s="31"/>
      <c r="D313" s="27"/>
      <c r="E313" s="23">
        <f>E314</f>
        <v>971</v>
      </c>
    </row>
    <row r="314" spans="1:7" ht="60" x14ac:dyDescent="0.25">
      <c r="A314" s="32" t="s">
        <v>206</v>
      </c>
      <c r="B314" s="24" t="s">
        <v>222</v>
      </c>
      <c r="C314" s="31">
        <v>100</v>
      </c>
      <c r="D314" s="27"/>
      <c r="E314" s="23">
        <f>E315</f>
        <v>971</v>
      </c>
    </row>
    <row r="315" spans="1:7" ht="52.5" customHeight="1" x14ac:dyDescent="0.25">
      <c r="A315" s="11" t="s">
        <v>216</v>
      </c>
      <c r="B315" s="24" t="s">
        <v>222</v>
      </c>
      <c r="C315" s="31">
        <v>100</v>
      </c>
      <c r="D315" s="27" t="s">
        <v>137</v>
      </c>
      <c r="E315" s="23">
        <f>SUM('[1]9'!G410)</f>
        <v>971</v>
      </c>
    </row>
    <row r="316" spans="1:7" ht="22.5" customHeight="1" x14ac:dyDescent="0.25">
      <c r="A316" s="51" t="s">
        <v>223</v>
      </c>
      <c r="B316" s="22" t="s">
        <v>224</v>
      </c>
      <c r="C316" s="31"/>
      <c r="D316" s="27"/>
      <c r="E316" s="23">
        <f>SUM(E318)</f>
        <v>192.6</v>
      </c>
    </row>
    <row r="317" spans="1:7" ht="30" x14ac:dyDescent="0.25">
      <c r="A317" s="11" t="s">
        <v>225</v>
      </c>
      <c r="B317" s="22" t="s">
        <v>224</v>
      </c>
      <c r="C317" s="31">
        <v>700</v>
      </c>
      <c r="D317" s="27"/>
      <c r="E317" s="23">
        <f>E318</f>
        <v>192.6</v>
      </c>
      <c r="G317" s="15"/>
    </row>
    <row r="318" spans="1:7" ht="38.25" customHeight="1" x14ac:dyDescent="0.25">
      <c r="A318" s="51" t="s">
        <v>226</v>
      </c>
      <c r="B318" s="22" t="s">
        <v>224</v>
      </c>
      <c r="C318" s="31">
        <v>700</v>
      </c>
      <c r="D318" s="27" t="s">
        <v>227</v>
      </c>
      <c r="E318" s="23">
        <f>SUM('[1]9'!G448)</f>
        <v>192.6</v>
      </c>
    </row>
    <row r="319" spans="1:7" ht="33.75" customHeight="1" x14ac:dyDescent="0.25">
      <c r="A319" s="16" t="s">
        <v>228</v>
      </c>
      <c r="B319" s="20" t="s">
        <v>229</v>
      </c>
      <c r="C319" s="29"/>
      <c r="D319" s="24"/>
      <c r="E319" s="23">
        <f>E320+E322+E324+E326+E328</f>
        <v>25742.3</v>
      </c>
    </row>
    <row r="320" spans="1:7" ht="60" x14ac:dyDescent="0.25">
      <c r="A320" s="32" t="s">
        <v>206</v>
      </c>
      <c r="B320" s="12" t="s">
        <v>229</v>
      </c>
      <c r="C320" s="31">
        <v>100</v>
      </c>
      <c r="D320" s="27"/>
      <c r="E320" s="23">
        <f>SUM(E321)</f>
        <v>11092.2</v>
      </c>
    </row>
    <row r="321" spans="1:5" ht="60.75" customHeight="1" x14ac:dyDescent="0.25">
      <c r="A321" s="11" t="s">
        <v>230</v>
      </c>
      <c r="B321" s="12" t="s">
        <v>229</v>
      </c>
      <c r="C321" s="31">
        <v>100</v>
      </c>
      <c r="D321" s="24" t="s">
        <v>135</v>
      </c>
      <c r="E321" s="23">
        <f>SUM('[1]9'!G478)</f>
        <v>11092.2</v>
      </c>
    </row>
    <row r="322" spans="1:5" ht="28.5" customHeight="1" x14ac:dyDescent="0.25">
      <c r="A322" s="19" t="s">
        <v>67</v>
      </c>
      <c r="B322" s="12" t="s">
        <v>229</v>
      </c>
      <c r="C322" s="13">
        <v>200</v>
      </c>
      <c r="D322" s="12"/>
      <c r="E322" s="23">
        <f>E323</f>
        <v>4345</v>
      </c>
    </row>
    <row r="323" spans="1:5" ht="60.75" customHeight="1" x14ac:dyDescent="0.25">
      <c r="A323" s="11" t="s">
        <v>230</v>
      </c>
      <c r="B323" s="12" t="s">
        <v>229</v>
      </c>
      <c r="C323" s="13">
        <v>200</v>
      </c>
      <c r="D323" s="12" t="s">
        <v>135</v>
      </c>
      <c r="E323" s="23">
        <f>SUM('[1]9'!G483)</f>
        <v>4345</v>
      </c>
    </row>
    <row r="324" spans="1:5" ht="27" customHeight="1" x14ac:dyDescent="0.25">
      <c r="A324" s="11" t="s">
        <v>34</v>
      </c>
      <c r="B324" s="12" t="s">
        <v>229</v>
      </c>
      <c r="C324" s="13" t="s">
        <v>231</v>
      </c>
      <c r="D324" s="12"/>
      <c r="E324" s="23">
        <f>E325</f>
        <v>88.1</v>
      </c>
    </row>
    <row r="325" spans="1:5" ht="58.5" customHeight="1" x14ac:dyDescent="0.25">
      <c r="A325" s="11" t="s">
        <v>230</v>
      </c>
      <c r="B325" s="12" t="s">
        <v>229</v>
      </c>
      <c r="C325" s="13" t="s">
        <v>231</v>
      </c>
      <c r="D325" s="12" t="s">
        <v>135</v>
      </c>
      <c r="E325" s="23">
        <f>SUM('[1]9'!G487)</f>
        <v>88.1</v>
      </c>
    </row>
    <row r="326" spans="1:5" ht="36.75" customHeight="1" x14ac:dyDescent="0.25">
      <c r="A326" s="19" t="s">
        <v>67</v>
      </c>
      <c r="B326" s="12" t="s">
        <v>229</v>
      </c>
      <c r="C326" s="13">
        <v>200</v>
      </c>
      <c r="D326" s="12"/>
      <c r="E326" s="23">
        <f>E327</f>
        <v>152.80000000000001</v>
      </c>
    </row>
    <row r="327" spans="1:5" ht="46.5" customHeight="1" x14ac:dyDescent="0.25">
      <c r="A327" s="11" t="s">
        <v>17</v>
      </c>
      <c r="B327" s="12" t="s">
        <v>229</v>
      </c>
      <c r="C327" s="13">
        <v>200</v>
      </c>
      <c r="D327" s="12" t="s">
        <v>18</v>
      </c>
      <c r="E327" s="23">
        <f>SUM('[1]9'!G656)</f>
        <v>152.80000000000001</v>
      </c>
    </row>
    <row r="328" spans="1:5" ht="63.75" customHeight="1" x14ac:dyDescent="0.25">
      <c r="A328" s="19" t="s">
        <v>21</v>
      </c>
      <c r="B328" s="12" t="s">
        <v>232</v>
      </c>
      <c r="C328" s="13"/>
      <c r="D328" s="12"/>
      <c r="E328" s="23">
        <f>E329+E331</f>
        <v>10064.199999999999</v>
      </c>
    </row>
    <row r="329" spans="1:5" ht="42" customHeight="1" x14ac:dyDescent="0.25">
      <c r="A329" s="32" t="s">
        <v>206</v>
      </c>
      <c r="B329" s="12" t="s">
        <v>232</v>
      </c>
      <c r="C329" s="31">
        <v>100</v>
      </c>
      <c r="D329" s="12"/>
      <c r="E329" s="23">
        <f>E330</f>
        <v>9759.2999999999993</v>
      </c>
    </row>
    <row r="330" spans="1:5" ht="63.75" customHeight="1" x14ac:dyDescent="0.25">
      <c r="A330" s="11" t="s">
        <v>230</v>
      </c>
      <c r="B330" s="12" t="s">
        <v>232</v>
      </c>
      <c r="C330" s="31">
        <v>100</v>
      </c>
      <c r="D330" s="24" t="s">
        <v>135</v>
      </c>
      <c r="E330" s="23">
        <f>SUM('[1]9'!G494+'[1]9'!G495)</f>
        <v>9759.2999999999993</v>
      </c>
    </row>
    <row r="331" spans="1:5" ht="25.5" customHeight="1" x14ac:dyDescent="0.25">
      <c r="A331" s="19" t="s">
        <v>67</v>
      </c>
      <c r="B331" s="12" t="s">
        <v>232</v>
      </c>
      <c r="C331" s="31">
        <v>200</v>
      </c>
      <c r="D331" s="24"/>
      <c r="E331" s="23">
        <f>SUM(E332)</f>
        <v>304.89999999999998</v>
      </c>
    </row>
    <row r="332" spans="1:5" ht="56.25" customHeight="1" x14ac:dyDescent="0.25">
      <c r="A332" s="11" t="s">
        <v>230</v>
      </c>
      <c r="B332" s="12" t="s">
        <v>232</v>
      </c>
      <c r="C332" s="31">
        <v>200</v>
      </c>
      <c r="D332" s="24" t="s">
        <v>135</v>
      </c>
      <c r="E332" s="23">
        <f>SUM('[1]9'!G496)</f>
        <v>304.89999999999998</v>
      </c>
    </row>
    <row r="333" spans="1:5" ht="45" x14ac:dyDescent="0.25">
      <c r="A333" s="16" t="s">
        <v>233</v>
      </c>
      <c r="B333" s="22" t="s">
        <v>234</v>
      </c>
      <c r="C333" s="24"/>
      <c r="D333" s="24"/>
      <c r="E333" s="52">
        <f>E334+E337+E339+E343+E340</f>
        <v>2917</v>
      </c>
    </row>
    <row r="334" spans="1:5" ht="60" x14ac:dyDescent="0.25">
      <c r="A334" s="32" t="s">
        <v>206</v>
      </c>
      <c r="B334" s="22" t="s">
        <v>234</v>
      </c>
      <c r="C334" s="13" t="s">
        <v>31</v>
      </c>
      <c r="D334" s="12"/>
      <c r="E334" s="23">
        <f>E335</f>
        <v>851.3</v>
      </c>
    </row>
    <row r="335" spans="1:5" x14ac:dyDescent="0.25">
      <c r="A335" s="11" t="s">
        <v>129</v>
      </c>
      <c r="B335" s="22" t="s">
        <v>234</v>
      </c>
      <c r="C335" s="13" t="s">
        <v>31</v>
      </c>
      <c r="D335" s="12" t="s">
        <v>130</v>
      </c>
      <c r="E335" s="23">
        <f>SUM('[1]9'!G506)</f>
        <v>851.3</v>
      </c>
    </row>
    <row r="336" spans="1:5" ht="30" x14ac:dyDescent="0.25">
      <c r="A336" s="19" t="s">
        <v>67</v>
      </c>
      <c r="B336" s="22" t="s">
        <v>234</v>
      </c>
      <c r="C336" s="13">
        <v>200</v>
      </c>
      <c r="D336" s="12"/>
      <c r="E336" s="23">
        <f>E337</f>
        <v>886.69999999999993</v>
      </c>
    </row>
    <row r="337" spans="1:8" x14ac:dyDescent="0.25">
      <c r="A337" s="11" t="s">
        <v>129</v>
      </c>
      <c r="B337" s="22" t="s">
        <v>234</v>
      </c>
      <c r="C337" s="29">
        <v>200</v>
      </c>
      <c r="D337" s="20" t="s">
        <v>130</v>
      </c>
      <c r="E337" s="23">
        <f>SUM('[1]9'!G510)</f>
        <v>886.69999999999993</v>
      </c>
    </row>
    <row r="338" spans="1:8" x14ac:dyDescent="0.25">
      <c r="A338" s="36" t="s">
        <v>34</v>
      </c>
      <c r="B338" s="22" t="s">
        <v>234</v>
      </c>
      <c r="C338" s="29">
        <v>800</v>
      </c>
      <c r="D338" s="20"/>
      <c r="E338" s="23">
        <f>E339</f>
        <v>53.199999999999996</v>
      </c>
    </row>
    <row r="339" spans="1:8" x14ac:dyDescent="0.25">
      <c r="A339" s="11" t="s">
        <v>129</v>
      </c>
      <c r="B339" s="22" t="s">
        <v>234</v>
      </c>
      <c r="C339" s="29">
        <v>800</v>
      </c>
      <c r="D339" s="20" t="s">
        <v>130</v>
      </c>
      <c r="E339" s="23">
        <f>SUM('[1]9'!G514)</f>
        <v>53.199999999999996</v>
      </c>
    </row>
    <row r="340" spans="1:8" ht="45" x14ac:dyDescent="0.25">
      <c r="A340" s="16" t="s">
        <v>233</v>
      </c>
      <c r="B340" s="22" t="s">
        <v>234</v>
      </c>
      <c r="C340" s="29"/>
      <c r="D340" s="20"/>
      <c r="E340" s="23">
        <f>SUM(E341)</f>
        <v>14.7</v>
      </c>
    </row>
    <row r="341" spans="1:8" ht="30" x14ac:dyDescent="0.25">
      <c r="A341" s="19" t="s">
        <v>67</v>
      </c>
      <c r="B341" s="22" t="s">
        <v>234</v>
      </c>
      <c r="C341" s="29">
        <v>200</v>
      </c>
      <c r="D341" s="20"/>
      <c r="E341" s="23">
        <f>SUM(E342)</f>
        <v>14.7</v>
      </c>
    </row>
    <row r="342" spans="1:8" ht="30" x14ac:dyDescent="0.25">
      <c r="A342" s="11" t="s">
        <v>17</v>
      </c>
      <c r="B342" s="22" t="s">
        <v>234</v>
      </c>
      <c r="C342" s="29">
        <v>200</v>
      </c>
      <c r="D342" s="20" t="s">
        <v>18</v>
      </c>
      <c r="E342" s="23">
        <f>SUM('[1]9'!G654)</f>
        <v>14.7</v>
      </c>
    </row>
    <row r="343" spans="1:8" ht="60" x14ac:dyDescent="0.25">
      <c r="A343" s="19" t="s">
        <v>21</v>
      </c>
      <c r="B343" s="22" t="s">
        <v>232</v>
      </c>
      <c r="C343" s="29"/>
      <c r="D343" s="20"/>
      <c r="E343" s="23">
        <f>E344</f>
        <v>1111.0999999999999</v>
      </c>
    </row>
    <row r="344" spans="1:8" ht="60" x14ac:dyDescent="0.25">
      <c r="A344" s="32" t="s">
        <v>206</v>
      </c>
      <c r="B344" s="22" t="s">
        <v>232</v>
      </c>
      <c r="C344" s="13" t="s">
        <v>31</v>
      </c>
      <c r="D344" s="20"/>
      <c r="E344" s="23">
        <f>E345</f>
        <v>1111.0999999999999</v>
      </c>
    </row>
    <row r="345" spans="1:8" ht="30" customHeight="1" x14ac:dyDescent="0.25">
      <c r="A345" s="11" t="s">
        <v>129</v>
      </c>
      <c r="B345" s="22" t="s">
        <v>232</v>
      </c>
      <c r="C345" s="13" t="s">
        <v>31</v>
      </c>
      <c r="D345" s="12" t="s">
        <v>130</v>
      </c>
      <c r="E345" s="23">
        <f>SUM('[1]9'!G519)</f>
        <v>1111.0999999999999</v>
      </c>
    </row>
    <row r="346" spans="1:8" ht="40.5" customHeight="1" x14ac:dyDescent="0.25">
      <c r="A346" s="11" t="s">
        <v>235</v>
      </c>
      <c r="B346" s="22"/>
      <c r="C346" s="13"/>
      <c r="D346" s="12"/>
      <c r="E346" s="23">
        <f>E347+E352+E357+E362+E367+E372+E375+E380+E385</f>
        <v>3264.8999999999996</v>
      </c>
      <c r="H346" s="15"/>
    </row>
    <row r="347" spans="1:8" ht="75" x14ac:dyDescent="0.25">
      <c r="A347" s="32" t="s">
        <v>236</v>
      </c>
      <c r="B347" s="22" t="s">
        <v>237</v>
      </c>
      <c r="C347" s="13"/>
      <c r="D347" s="20"/>
      <c r="E347" s="23">
        <f>E348+E350</f>
        <v>291</v>
      </c>
    </row>
    <row r="348" spans="1:8" ht="60" x14ac:dyDescent="0.25">
      <c r="A348" s="32" t="s">
        <v>206</v>
      </c>
      <c r="B348" s="22" t="s">
        <v>237</v>
      </c>
      <c r="C348" s="13">
        <v>100</v>
      </c>
      <c r="D348" s="20"/>
      <c r="E348" s="23">
        <f>E349</f>
        <v>277.10000000000002</v>
      </c>
    </row>
    <row r="349" spans="1:8" x14ac:dyDescent="0.25">
      <c r="A349" s="11" t="s">
        <v>238</v>
      </c>
      <c r="B349" s="22" t="s">
        <v>237</v>
      </c>
      <c r="C349" s="13">
        <v>100</v>
      </c>
      <c r="D349" s="20" t="s">
        <v>239</v>
      </c>
      <c r="E349" s="23">
        <f>SUM('[1]9'!G692)</f>
        <v>277.10000000000002</v>
      </c>
    </row>
    <row r="350" spans="1:8" ht="30" x14ac:dyDescent="0.25">
      <c r="A350" s="19" t="s">
        <v>67</v>
      </c>
      <c r="B350" s="22" t="s">
        <v>237</v>
      </c>
      <c r="C350" s="13">
        <v>200</v>
      </c>
      <c r="D350" s="20"/>
      <c r="E350" s="23">
        <f>E351</f>
        <v>13.899999999999999</v>
      </c>
    </row>
    <row r="351" spans="1:8" x14ac:dyDescent="0.25">
      <c r="A351" s="11" t="s">
        <v>238</v>
      </c>
      <c r="B351" s="22" t="s">
        <v>237</v>
      </c>
      <c r="C351" s="13">
        <v>200</v>
      </c>
      <c r="D351" s="20" t="s">
        <v>239</v>
      </c>
      <c r="E351" s="23">
        <f>SUM('[1]9'!G696)</f>
        <v>13.899999999999999</v>
      </c>
    </row>
    <row r="352" spans="1:8" ht="30" x14ac:dyDescent="0.25">
      <c r="A352" s="16" t="s">
        <v>240</v>
      </c>
      <c r="B352" s="22" t="s">
        <v>241</v>
      </c>
      <c r="C352" s="13"/>
      <c r="D352" s="20"/>
      <c r="E352" s="23">
        <f>E353+E355</f>
        <v>264.5</v>
      </c>
    </row>
    <row r="353" spans="1:5" ht="30" x14ac:dyDescent="0.25">
      <c r="A353" s="19" t="s">
        <v>67</v>
      </c>
      <c r="B353" s="22" t="s">
        <v>241</v>
      </c>
      <c r="C353" s="13">
        <v>200</v>
      </c>
      <c r="D353" s="20"/>
      <c r="E353" s="23">
        <f>E354</f>
        <v>4.5999999999999996</v>
      </c>
    </row>
    <row r="354" spans="1:5" x14ac:dyDescent="0.25">
      <c r="A354" s="11" t="s">
        <v>242</v>
      </c>
      <c r="B354" s="22" t="s">
        <v>241</v>
      </c>
      <c r="C354" s="13">
        <v>200</v>
      </c>
      <c r="D354" s="20" t="s">
        <v>243</v>
      </c>
      <c r="E354" s="23">
        <f>SUM('[1]9'!G688)</f>
        <v>4.5999999999999996</v>
      </c>
    </row>
    <row r="355" spans="1:5" ht="30" customHeight="1" x14ac:dyDescent="0.25">
      <c r="A355" s="11" t="s">
        <v>244</v>
      </c>
      <c r="B355" s="22" t="s">
        <v>241</v>
      </c>
      <c r="C355" s="13">
        <v>300</v>
      </c>
      <c r="D355" s="20"/>
      <c r="E355" s="23">
        <f>E356</f>
        <v>259.89999999999998</v>
      </c>
    </row>
    <row r="356" spans="1:5" ht="20.25" customHeight="1" x14ac:dyDescent="0.25">
      <c r="A356" s="11" t="s">
        <v>242</v>
      </c>
      <c r="B356" s="22" t="s">
        <v>241</v>
      </c>
      <c r="C356" s="13">
        <v>300</v>
      </c>
      <c r="D356" s="20" t="s">
        <v>243</v>
      </c>
      <c r="E356" s="23">
        <f>SUM('[1]9'!G686)</f>
        <v>259.89999999999998</v>
      </c>
    </row>
    <row r="357" spans="1:5" ht="75" x14ac:dyDescent="0.25">
      <c r="A357" s="32" t="s">
        <v>245</v>
      </c>
      <c r="B357" s="22" t="s">
        <v>246</v>
      </c>
      <c r="C357" s="13"/>
      <c r="D357" s="20"/>
      <c r="E357" s="23">
        <f>E358+E360</f>
        <v>609.69999999999993</v>
      </c>
    </row>
    <row r="358" spans="1:5" ht="60" x14ac:dyDescent="0.25">
      <c r="A358" s="32" t="s">
        <v>206</v>
      </c>
      <c r="B358" s="22" t="s">
        <v>246</v>
      </c>
      <c r="C358" s="13">
        <v>100</v>
      </c>
      <c r="D358" s="20"/>
      <c r="E358" s="23">
        <f>E359</f>
        <v>555.29999999999995</v>
      </c>
    </row>
    <row r="359" spans="1:5" x14ac:dyDescent="0.25">
      <c r="A359" s="11" t="s">
        <v>238</v>
      </c>
      <c r="B359" s="22" t="s">
        <v>246</v>
      </c>
      <c r="C359" s="13">
        <v>100</v>
      </c>
      <c r="D359" s="20" t="s">
        <v>239</v>
      </c>
      <c r="E359" s="23">
        <f>SUM('[1]9'!G701)</f>
        <v>555.29999999999995</v>
      </c>
    </row>
    <row r="360" spans="1:5" ht="34.5" customHeight="1" x14ac:dyDescent="0.25">
      <c r="A360" s="19" t="s">
        <v>67</v>
      </c>
      <c r="B360" s="22" t="s">
        <v>246</v>
      </c>
      <c r="C360" s="13">
        <v>200</v>
      </c>
      <c r="D360" s="20"/>
      <c r="E360" s="23">
        <f>E361</f>
        <v>54.4</v>
      </c>
    </row>
    <row r="361" spans="1:5" ht="28.5" customHeight="1" x14ac:dyDescent="0.25">
      <c r="A361" s="11" t="s">
        <v>238</v>
      </c>
      <c r="B361" s="22" t="s">
        <v>246</v>
      </c>
      <c r="C361" s="13">
        <v>200</v>
      </c>
      <c r="D361" s="20" t="s">
        <v>239</v>
      </c>
      <c r="E361" s="23">
        <f>SUM('[1]9'!G706)</f>
        <v>54.4</v>
      </c>
    </row>
    <row r="362" spans="1:5" ht="15.75" customHeight="1" x14ac:dyDescent="0.25">
      <c r="A362" s="16" t="s">
        <v>247</v>
      </c>
      <c r="B362" s="24" t="s">
        <v>248</v>
      </c>
      <c r="C362" s="13"/>
      <c r="D362" s="12"/>
      <c r="E362" s="23">
        <f>E363+E365</f>
        <v>528</v>
      </c>
    </row>
    <row r="363" spans="1:5" ht="60" x14ac:dyDescent="0.25">
      <c r="A363" s="32" t="s">
        <v>206</v>
      </c>
      <c r="B363" s="24" t="s">
        <v>248</v>
      </c>
      <c r="C363" s="13" t="s">
        <v>31</v>
      </c>
      <c r="D363" s="12"/>
      <c r="E363" s="23">
        <f>E364</f>
        <v>443.9</v>
      </c>
    </row>
    <row r="364" spans="1:5" ht="15" customHeight="1" x14ac:dyDescent="0.25">
      <c r="A364" s="11" t="s">
        <v>129</v>
      </c>
      <c r="B364" s="24" t="s">
        <v>248</v>
      </c>
      <c r="C364" s="53">
        <v>100</v>
      </c>
      <c r="D364" s="20" t="s">
        <v>130</v>
      </c>
      <c r="E364" s="23">
        <f>SUM('[1]9'!G524)</f>
        <v>443.9</v>
      </c>
    </row>
    <row r="365" spans="1:5" ht="31.5" customHeight="1" x14ac:dyDescent="0.25">
      <c r="A365" s="19" t="s">
        <v>67</v>
      </c>
      <c r="B365" s="24" t="s">
        <v>248</v>
      </c>
      <c r="C365" s="13">
        <v>200</v>
      </c>
      <c r="D365" s="12"/>
      <c r="E365" s="23">
        <f>E366</f>
        <v>84.1</v>
      </c>
    </row>
    <row r="366" spans="1:5" ht="26.25" customHeight="1" x14ac:dyDescent="0.25">
      <c r="A366" s="11" t="s">
        <v>129</v>
      </c>
      <c r="B366" s="24" t="s">
        <v>248</v>
      </c>
      <c r="C366" s="13">
        <v>200</v>
      </c>
      <c r="D366" s="20" t="s">
        <v>130</v>
      </c>
      <c r="E366" s="23">
        <f>SUM('[1]9'!G529)</f>
        <v>84.1</v>
      </c>
    </row>
    <row r="367" spans="1:5" ht="28.5" customHeight="1" x14ac:dyDescent="0.25">
      <c r="A367" s="16" t="s">
        <v>249</v>
      </c>
      <c r="B367" s="24" t="s">
        <v>250</v>
      </c>
      <c r="C367" s="13"/>
      <c r="D367" s="12"/>
      <c r="E367" s="23">
        <f>E368+E370</f>
        <v>605.20000000000005</v>
      </c>
    </row>
    <row r="368" spans="1:5" ht="60" x14ac:dyDescent="0.25">
      <c r="A368" s="32" t="s">
        <v>206</v>
      </c>
      <c r="B368" s="24" t="s">
        <v>250</v>
      </c>
      <c r="C368" s="13" t="s">
        <v>31</v>
      </c>
      <c r="D368" s="12"/>
      <c r="E368" s="23">
        <f>E369</f>
        <v>554.20000000000005</v>
      </c>
    </row>
    <row r="369" spans="1:5" ht="18" customHeight="1" x14ac:dyDescent="0.25">
      <c r="A369" s="11" t="s">
        <v>129</v>
      </c>
      <c r="B369" s="24" t="s">
        <v>250</v>
      </c>
      <c r="C369" s="13" t="s">
        <v>31</v>
      </c>
      <c r="D369" s="20" t="s">
        <v>130</v>
      </c>
      <c r="E369" s="23">
        <f>SUM('[1]9'!G534)</f>
        <v>554.20000000000005</v>
      </c>
    </row>
    <row r="370" spans="1:5" ht="37.5" customHeight="1" x14ac:dyDescent="0.25">
      <c r="A370" s="19" t="s">
        <v>67</v>
      </c>
      <c r="B370" s="24" t="s">
        <v>250</v>
      </c>
      <c r="C370" s="13">
        <v>200</v>
      </c>
      <c r="D370" s="20"/>
      <c r="E370" s="23">
        <f>E371</f>
        <v>51</v>
      </c>
    </row>
    <row r="371" spans="1:5" ht="19.5" customHeight="1" x14ac:dyDescent="0.25">
      <c r="A371" s="11" t="s">
        <v>129</v>
      </c>
      <c r="B371" s="24" t="s">
        <v>250</v>
      </c>
      <c r="C371" s="13">
        <v>200</v>
      </c>
      <c r="D371" s="20" t="s">
        <v>130</v>
      </c>
      <c r="E371" s="23">
        <f>SUM('[1]9'!G538)</f>
        <v>51</v>
      </c>
    </row>
    <row r="372" spans="1:5" ht="51.75" customHeight="1" x14ac:dyDescent="0.25">
      <c r="A372" s="54" t="s">
        <v>251</v>
      </c>
      <c r="B372" s="55" t="s">
        <v>252</v>
      </c>
      <c r="C372" s="13"/>
      <c r="D372" s="20"/>
      <c r="E372" s="23">
        <f>E373</f>
        <v>201.3</v>
      </c>
    </row>
    <row r="373" spans="1:5" ht="30" x14ac:dyDescent="0.25">
      <c r="A373" s="19" t="s">
        <v>67</v>
      </c>
      <c r="B373" s="55" t="s">
        <v>252</v>
      </c>
      <c r="C373" s="13">
        <v>200</v>
      </c>
      <c r="D373" s="20"/>
      <c r="E373" s="23">
        <f>E374</f>
        <v>201.3</v>
      </c>
    </row>
    <row r="374" spans="1:5" ht="26.25" customHeight="1" x14ac:dyDescent="0.25">
      <c r="A374" s="54" t="s">
        <v>253</v>
      </c>
      <c r="B374" s="55" t="s">
        <v>252</v>
      </c>
      <c r="C374" s="13">
        <v>200</v>
      </c>
      <c r="D374" s="20" t="s">
        <v>254</v>
      </c>
      <c r="E374" s="23">
        <f>SUM('[1]9'!G633)</f>
        <v>201.3</v>
      </c>
    </row>
    <row r="375" spans="1:5" ht="52.5" customHeight="1" x14ac:dyDescent="0.25">
      <c r="A375" s="16" t="s">
        <v>255</v>
      </c>
      <c r="B375" s="24" t="s">
        <v>256</v>
      </c>
      <c r="C375" s="13"/>
      <c r="D375" s="12"/>
      <c r="E375" s="23">
        <f>E376+E378</f>
        <v>159.30000000000001</v>
      </c>
    </row>
    <row r="376" spans="1:5" ht="60" x14ac:dyDescent="0.25">
      <c r="A376" s="32" t="s">
        <v>206</v>
      </c>
      <c r="B376" s="24" t="s">
        <v>256</v>
      </c>
      <c r="C376" s="13" t="s">
        <v>31</v>
      </c>
      <c r="D376" s="12"/>
      <c r="E376" s="23">
        <f>E377</f>
        <v>138.5</v>
      </c>
    </row>
    <row r="377" spans="1:5" x14ac:dyDescent="0.25">
      <c r="A377" s="11" t="s">
        <v>129</v>
      </c>
      <c r="B377" s="24" t="s">
        <v>256</v>
      </c>
      <c r="C377" s="13">
        <v>100</v>
      </c>
      <c r="D377" s="20" t="s">
        <v>130</v>
      </c>
      <c r="E377" s="23">
        <f>SUM('[1]9'!G543)</f>
        <v>138.5</v>
      </c>
    </row>
    <row r="378" spans="1:5" ht="45" customHeight="1" x14ac:dyDescent="0.25">
      <c r="A378" s="11" t="s">
        <v>49</v>
      </c>
      <c r="B378" s="24" t="s">
        <v>256</v>
      </c>
      <c r="C378" s="13" t="s">
        <v>33</v>
      </c>
      <c r="D378" s="12"/>
      <c r="E378" s="23">
        <f>E379</f>
        <v>20.8</v>
      </c>
    </row>
    <row r="379" spans="1:5" ht="29.25" customHeight="1" x14ac:dyDescent="0.25">
      <c r="A379" s="11" t="s">
        <v>129</v>
      </c>
      <c r="B379" s="24" t="s">
        <v>256</v>
      </c>
      <c r="C379" s="13" t="s">
        <v>33</v>
      </c>
      <c r="D379" s="12" t="s">
        <v>130</v>
      </c>
      <c r="E379" s="23">
        <f>SUM('[1]9'!G547)</f>
        <v>20.8</v>
      </c>
    </row>
    <row r="380" spans="1:5" ht="46.5" customHeight="1" x14ac:dyDescent="0.25">
      <c r="A380" s="16" t="s">
        <v>257</v>
      </c>
      <c r="B380" s="24" t="s">
        <v>258</v>
      </c>
      <c r="C380" s="13"/>
      <c r="D380" s="12"/>
      <c r="E380" s="23">
        <f>E381+E383</f>
        <v>605.20000000000005</v>
      </c>
    </row>
    <row r="381" spans="1:5" ht="60" x14ac:dyDescent="0.25">
      <c r="A381" s="32" t="s">
        <v>206</v>
      </c>
      <c r="B381" s="24" t="s">
        <v>258</v>
      </c>
      <c r="C381" s="13">
        <v>100</v>
      </c>
      <c r="D381" s="12"/>
      <c r="E381" s="23">
        <f>E382</f>
        <v>554.20000000000005</v>
      </c>
    </row>
    <row r="382" spans="1:5" ht="20.25" customHeight="1" x14ac:dyDescent="0.25">
      <c r="A382" s="11" t="s">
        <v>129</v>
      </c>
      <c r="B382" s="24" t="s">
        <v>258</v>
      </c>
      <c r="C382" s="13">
        <v>100</v>
      </c>
      <c r="D382" s="20" t="s">
        <v>130</v>
      </c>
      <c r="E382" s="23">
        <f>SUM('[1]9'!G552)</f>
        <v>554.20000000000005</v>
      </c>
    </row>
    <row r="383" spans="1:5" ht="48" customHeight="1" x14ac:dyDescent="0.25">
      <c r="A383" s="11" t="s">
        <v>49</v>
      </c>
      <c r="B383" s="24" t="s">
        <v>258</v>
      </c>
      <c r="C383" s="13">
        <v>200</v>
      </c>
      <c r="D383" s="12"/>
      <c r="E383" s="23">
        <f>E384</f>
        <v>51</v>
      </c>
    </row>
    <row r="384" spans="1:5" x14ac:dyDescent="0.25">
      <c r="A384" s="11" t="s">
        <v>129</v>
      </c>
      <c r="B384" s="24" t="s">
        <v>258</v>
      </c>
      <c r="C384" s="13" t="s">
        <v>33</v>
      </c>
      <c r="D384" s="12" t="s">
        <v>130</v>
      </c>
      <c r="E384" s="23">
        <f>SUM('[1]9'!G556)</f>
        <v>51</v>
      </c>
    </row>
    <row r="385" spans="1:7" ht="105" x14ac:dyDescent="0.25">
      <c r="A385" s="56" t="s">
        <v>259</v>
      </c>
      <c r="B385" s="24" t="s">
        <v>260</v>
      </c>
      <c r="C385" s="13"/>
      <c r="D385" s="12"/>
      <c r="E385" s="23">
        <f>E386</f>
        <v>0.7</v>
      </c>
    </row>
    <row r="386" spans="1:7" ht="30" x14ac:dyDescent="0.25">
      <c r="A386" s="11" t="s">
        <v>49</v>
      </c>
      <c r="B386" s="24" t="s">
        <v>260</v>
      </c>
      <c r="C386" s="13">
        <v>200</v>
      </c>
      <c r="D386" s="12"/>
      <c r="E386" s="23">
        <f>E387</f>
        <v>0.7</v>
      </c>
      <c r="G386" s="15"/>
    </row>
    <row r="387" spans="1:7" ht="27" customHeight="1" x14ac:dyDescent="0.25">
      <c r="A387" s="11" t="s">
        <v>129</v>
      </c>
      <c r="B387" s="24" t="s">
        <v>260</v>
      </c>
      <c r="C387" s="29">
        <v>200</v>
      </c>
      <c r="D387" s="20" t="s">
        <v>130</v>
      </c>
      <c r="E387" s="23">
        <f>SUM('[1]9'!G561)</f>
        <v>0.7</v>
      </c>
    </row>
    <row r="388" spans="1:7" ht="30" x14ac:dyDescent="0.25">
      <c r="A388" s="45" t="s">
        <v>261</v>
      </c>
      <c r="B388" s="40" t="s">
        <v>262</v>
      </c>
      <c r="C388" s="29"/>
      <c r="D388" s="20"/>
      <c r="E388" s="23">
        <f>SUM(E389)</f>
        <v>5356</v>
      </c>
    </row>
    <row r="389" spans="1:7" ht="45" x14ac:dyDescent="0.25">
      <c r="A389" s="45" t="s">
        <v>263</v>
      </c>
      <c r="B389" s="24" t="s">
        <v>264</v>
      </c>
      <c r="C389" s="29"/>
      <c r="D389" s="20"/>
      <c r="E389" s="23">
        <f>SUM(E390+E392+E397+E394)</f>
        <v>5356</v>
      </c>
    </row>
    <row r="390" spans="1:7" ht="60" x14ac:dyDescent="0.25">
      <c r="A390" s="32" t="s">
        <v>206</v>
      </c>
      <c r="B390" s="24" t="s">
        <v>264</v>
      </c>
      <c r="C390" s="29">
        <v>100</v>
      </c>
      <c r="D390" s="20"/>
      <c r="E390" s="23">
        <f>SUM(E391)</f>
        <v>1832.7</v>
      </c>
    </row>
    <row r="391" spans="1:7" x14ac:dyDescent="0.25">
      <c r="A391" s="11" t="s">
        <v>129</v>
      </c>
      <c r="B391" s="24" t="s">
        <v>264</v>
      </c>
      <c r="C391" s="29">
        <v>100</v>
      </c>
      <c r="D391" s="20" t="s">
        <v>130</v>
      </c>
      <c r="E391" s="23">
        <f>SUM('[1]9'!G421)</f>
        <v>1832.7</v>
      </c>
    </row>
    <row r="392" spans="1:7" ht="30" x14ac:dyDescent="0.25">
      <c r="A392" s="11" t="s">
        <v>49</v>
      </c>
      <c r="B392" s="24" t="s">
        <v>264</v>
      </c>
      <c r="C392" s="29">
        <v>200</v>
      </c>
      <c r="D392" s="20"/>
      <c r="E392" s="23">
        <f>SUM(E393)</f>
        <v>363.79999999999995</v>
      </c>
    </row>
    <row r="393" spans="1:7" x14ac:dyDescent="0.25">
      <c r="A393" s="11" t="s">
        <v>129</v>
      </c>
      <c r="B393" s="24" t="s">
        <v>264</v>
      </c>
      <c r="C393" s="29">
        <v>200</v>
      </c>
      <c r="D393" s="20" t="s">
        <v>130</v>
      </c>
      <c r="E393" s="23">
        <f>SUM('[1]9'!G426)</f>
        <v>363.79999999999995</v>
      </c>
    </row>
    <row r="394" spans="1:7" ht="30" x14ac:dyDescent="0.25">
      <c r="A394" s="11" t="s">
        <v>49</v>
      </c>
      <c r="B394" s="24" t="s">
        <v>264</v>
      </c>
      <c r="C394" s="29">
        <v>200</v>
      </c>
      <c r="D394" s="20"/>
      <c r="E394" s="23">
        <f>SUM(E395)</f>
        <v>5</v>
      </c>
    </row>
    <row r="395" spans="1:7" ht="30" x14ac:dyDescent="0.25">
      <c r="A395" s="11" t="s">
        <v>17</v>
      </c>
      <c r="B395" s="24" t="s">
        <v>264</v>
      </c>
      <c r="C395" s="29">
        <v>200</v>
      </c>
      <c r="D395" s="20" t="s">
        <v>18</v>
      </c>
      <c r="E395" s="23">
        <f>SUM('[1]9'!G446)</f>
        <v>5</v>
      </c>
    </row>
    <row r="396" spans="1:7" ht="60" x14ac:dyDescent="0.25">
      <c r="A396" s="34" t="s">
        <v>265</v>
      </c>
      <c r="B396" s="24" t="s">
        <v>266</v>
      </c>
      <c r="C396" s="29"/>
      <c r="D396" s="20"/>
      <c r="E396" s="23">
        <f>SUM(E397)</f>
        <v>3154.5</v>
      </c>
    </row>
    <row r="397" spans="1:7" ht="60" x14ac:dyDescent="0.25">
      <c r="A397" s="32" t="s">
        <v>206</v>
      </c>
      <c r="B397" s="24" t="s">
        <v>266</v>
      </c>
      <c r="C397" s="29">
        <v>100</v>
      </c>
      <c r="D397" s="20"/>
      <c r="E397" s="23">
        <f>SUM(E398)</f>
        <v>3154.5</v>
      </c>
    </row>
    <row r="398" spans="1:7" x14ac:dyDescent="0.25">
      <c r="A398" s="11" t="s">
        <v>129</v>
      </c>
      <c r="B398" s="24" t="s">
        <v>266</v>
      </c>
      <c r="C398" s="29">
        <v>100</v>
      </c>
      <c r="D398" s="20" t="s">
        <v>130</v>
      </c>
      <c r="E398" s="23">
        <f>SUM('[1]9'!G430)</f>
        <v>3154.5</v>
      </c>
    </row>
    <row r="399" spans="1:7" x14ac:dyDescent="0.25">
      <c r="A399" s="34" t="s">
        <v>267</v>
      </c>
      <c r="B399" s="40" t="s">
        <v>268</v>
      </c>
      <c r="C399" s="29"/>
      <c r="D399" s="20"/>
      <c r="E399" s="23">
        <f>E400+E408</f>
        <v>1371.7</v>
      </c>
    </row>
    <row r="400" spans="1:7" ht="45" x14ac:dyDescent="0.25">
      <c r="A400" s="34" t="s">
        <v>269</v>
      </c>
      <c r="B400" s="24" t="s">
        <v>270</v>
      </c>
      <c r="C400" s="29"/>
      <c r="D400" s="20"/>
      <c r="E400" s="23">
        <f>SUM(E401+E403+E405+E410)</f>
        <v>1350.8</v>
      </c>
    </row>
    <row r="401" spans="1:7" ht="60" x14ac:dyDescent="0.25">
      <c r="A401" s="32" t="s">
        <v>206</v>
      </c>
      <c r="B401" s="24" t="s">
        <v>270</v>
      </c>
      <c r="C401" s="29">
        <v>100</v>
      </c>
      <c r="D401" s="20"/>
      <c r="E401" s="23">
        <f>SUM(E402)</f>
        <v>354.09999999999997</v>
      </c>
    </row>
    <row r="402" spans="1:7" x14ac:dyDescent="0.25">
      <c r="A402" s="11" t="s">
        <v>129</v>
      </c>
      <c r="B402" s="24" t="s">
        <v>270</v>
      </c>
      <c r="C402" s="29">
        <v>100</v>
      </c>
      <c r="D402" s="20" t="s">
        <v>130</v>
      </c>
      <c r="E402" s="23">
        <f>SUM('[1]9'!G566)</f>
        <v>354.09999999999997</v>
      </c>
    </row>
    <row r="403" spans="1:7" ht="30" x14ac:dyDescent="0.25">
      <c r="A403" s="11" t="s">
        <v>49</v>
      </c>
      <c r="B403" s="24" t="s">
        <v>270</v>
      </c>
      <c r="C403" s="29">
        <v>200</v>
      </c>
      <c r="D403" s="20"/>
      <c r="E403" s="23">
        <f>SUM(E404)</f>
        <v>92</v>
      </c>
    </row>
    <row r="404" spans="1:7" x14ac:dyDescent="0.25">
      <c r="A404" s="11" t="s">
        <v>129</v>
      </c>
      <c r="B404" s="24" t="s">
        <v>270</v>
      </c>
      <c r="C404" s="29">
        <v>200</v>
      </c>
      <c r="D404" s="20" t="s">
        <v>130</v>
      </c>
      <c r="E404" s="23">
        <f>SUM('[1]9'!G571)</f>
        <v>92</v>
      </c>
    </row>
    <row r="405" spans="1:7" ht="60" x14ac:dyDescent="0.25">
      <c r="A405" s="34" t="s">
        <v>265</v>
      </c>
      <c r="B405" s="24" t="s">
        <v>271</v>
      </c>
      <c r="C405" s="29"/>
      <c r="D405" s="20"/>
      <c r="E405" s="23">
        <f>SUM(E406)</f>
        <v>904.2</v>
      </c>
    </row>
    <row r="406" spans="1:7" ht="60" x14ac:dyDescent="0.25">
      <c r="A406" s="32" t="s">
        <v>206</v>
      </c>
      <c r="B406" s="24" t="s">
        <v>271</v>
      </c>
      <c r="C406" s="29">
        <v>100</v>
      </c>
      <c r="D406" s="20"/>
      <c r="E406" s="23">
        <f>SUM(E407)</f>
        <v>904.2</v>
      </c>
    </row>
    <row r="407" spans="1:7" x14ac:dyDescent="0.25">
      <c r="A407" s="11" t="s">
        <v>129</v>
      </c>
      <c r="B407" s="24" t="s">
        <v>271</v>
      </c>
      <c r="C407" s="29">
        <v>100</v>
      </c>
      <c r="D407" s="20" t="s">
        <v>130</v>
      </c>
      <c r="E407" s="23">
        <f>SUM('[1]9'!G578)</f>
        <v>904.2</v>
      </c>
    </row>
    <row r="408" spans="1:7" ht="30" x14ac:dyDescent="0.25">
      <c r="A408" s="11" t="s">
        <v>49</v>
      </c>
      <c r="B408" s="24" t="s">
        <v>272</v>
      </c>
      <c r="C408" s="29">
        <v>200</v>
      </c>
      <c r="D408" s="20"/>
      <c r="E408" s="23">
        <f>E409</f>
        <v>20.9</v>
      </c>
    </row>
    <row r="409" spans="1:7" ht="30" x14ac:dyDescent="0.25">
      <c r="A409" s="11" t="s">
        <v>17</v>
      </c>
      <c r="B409" s="24" t="s">
        <v>272</v>
      </c>
      <c r="C409" s="29">
        <v>200</v>
      </c>
      <c r="D409" s="20" t="s">
        <v>18</v>
      </c>
      <c r="E409" s="23">
        <f>SUM('[1]9'!G658)</f>
        <v>20.9</v>
      </c>
    </row>
    <row r="410" spans="1:7" x14ac:dyDescent="0.25">
      <c r="A410" s="36" t="s">
        <v>34</v>
      </c>
      <c r="B410" s="24" t="s">
        <v>272</v>
      </c>
      <c r="C410" s="29">
        <v>800</v>
      </c>
      <c r="D410" s="20"/>
      <c r="E410" s="23">
        <f>SUM(E411)</f>
        <v>0.5</v>
      </c>
    </row>
    <row r="411" spans="1:7" ht="24.75" customHeight="1" x14ac:dyDescent="0.25">
      <c r="A411" s="11" t="s">
        <v>129</v>
      </c>
      <c r="B411" s="24" t="s">
        <v>272</v>
      </c>
      <c r="C411" s="29">
        <v>800</v>
      </c>
      <c r="D411" s="20" t="s">
        <v>130</v>
      </c>
      <c r="E411" s="23">
        <f>SUM('[1]9'!G575)</f>
        <v>0.5</v>
      </c>
    </row>
    <row r="412" spans="1:7" ht="15.75" customHeight="1" x14ac:dyDescent="0.25">
      <c r="A412" s="39" t="s">
        <v>273</v>
      </c>
      <c r="B412" s="40" t="s">
        <v>274</v>
      </c>
      <c r="C412" s="29"/>
      <c r="D412" s="20"/>
      <c r="E412" s="23">
        <f>SUM(E414)</f>
        <v>2925.7</v>
      </c>
    </row>
    <row r="413" spans="1:7" ht="33" customHeight="1" x14ac:dyDescent="0.25">
      <c r="A413" s="19" t="s">
        <v>275</v>
      </c>
      <c r="B413" s="24" t="s">
        <v>276</v>
      </c>
      <c r="C413" s="13"/>
      <c r="D413" s="12"/>
      <c r="E413" s="23">
        <f>E414</f>
        <v>2925.7</v>
      </c>
    </row>
    <row r="414" spans="1:7" x14ac:dyDescent="0.25">
      <c r="A414" s="11" t="s">
        <v>244</v>
      </c>
      <c r="B414" s="24" t="s">
        <v>276</v>
      </c>
      <c r="C414" s="13">
        <v>300</v>
      </c>
      <c r="D414" s="12"/>
      <c r="E414" s="23">
        <f>E415</f>
        <v>2925.7</v>
      </c>
      <c r="G414" s="15"/>
    </row>
    <row r="415" spans="1:7" ht="29.25" customHeight="1" x14ac:dyDescent="0.25">
      <c r="A415" s="11" t="s">
        <v>277</v>
      </c>
      <c r="B415" s="24" t="s">
        <v>276</v>
      </c>
      <c r="C415" s="29">
        <v>300</v>
      </c>
      <c r="D415" s="20" t="s">
        <v>278</v>
      </c>
      <c r="E415" s="23">
        <f>SUM('[1]9'!G675)</f>
        <v>2925.7</v>
      </c>
    </row>
    <row r="416" spans="1:7" ht="27.75" customHeight="1" x14ac:dyDescent="0.25">
      <c r="A416" s="16" t="s">
        <v>279</v>
      </c>
      <c r="B416" s="24" t="s">
        <v>280</v>
      </c>
      <c r="C416" s="13"/>
      <c r="D416" s="12"/>
      <c r="E416" s="23">
        <f>E417+E419+E424+E422</f>
        <v>2666.2999999999997</v>
      </c>
    </row>
    <row r="417" spans="1:5" ht="60" x14ac:dyDescent="0.25">
      <c r="A417" s="32" t="s">
        <v>206</v>
      </c>
      <c r="B417" s="24" t="s">
        <v>280</v>
      </c>
      <c r="C417" s="13">
        <v>100</v>
      </c>
      <c r="D417" s="12"/>
      <c r="E417" s="23">
        <f>E418</f>
        <v>690.4</v>
      </c>
    </row>
    <row r="418" spans="1:5" ht="21" customHeight="1" x14ac:dyDescent="0.25">
      <c r="A418" s="11" t="s">
        <v>140</v>
      </c>
      <c r="B418" s="24" t="s">
        <v>280</v>
      </c>
      <c r="C418" s="13">
        <v>100</v>
      </c>
      <c r="D418" s="12" t="s">
        <v>141</v>
      </c>
      <c r="E418" s="23">
        <f>SUM('[1]9'!G722)</f>
        <v>690.4</v>
      </c>
    </row>
    <row r="419" spans="1:5" ht="28.5" customHeight="1" x14ac:dyDescent="0.25">
      <c r="A419" s="11" t="s">
        <v>49</v>
      </c>
      <c r="B419" s="24" t="s">
        <v>280</v>
      </c>
      <c r="C419" s="13" t="s">
        <v>33</v>
      </c>
      <c r="D419" s="12"/>
      <c r="E419" s="23">
        <f>E420</f>
        <v>1232.3999999999999</v>
      </c>
    </row>
    <row r="420" spans="1:5" ht="20.25" customHeight="1" x14ac:dyDescent="0.25">
      <c r="A420" s="11" t="s">
        <v>140</v>
      </c>
      <c r="B420" s="24" t="s">
        <v>280</v>
      </c>
      <c r="C420" s="13" t="s">
        <v>33</v>
      </c>
      <c r="D420" s="12" t="s">
        <v>141</v>
      </c>
      <c r="E420" s="23">
        <f>SUM('[1]9'!G726)</f>
        <v>1232.3999999999999</v>
      </c>
    </row>
    <row r="421" spans="1:5" x14ac:dyDescent="0.25">
      <c r="A421" s="36" t="s">
        <v>34</v>
      </c>
      <c r="B421" s="24" t="s">
        <v>280</v>
      </c>
      <c r="C421" s="13">
        <v>800</v>
      </c>
      <c r="D421" s="12"/>
      <c r="E421" s="23">
        <f>SUM(E422)</f>
        <v>0.1</v>
      </c>
    </row>
    <row r="422" spans="1:5" x14ac:dyDescent="0.25">
      <c r="A422" s="11" t="s">
        <v>140</v>
      </c>
      <c r="B422" s="24" t="s">
        <v>280</v>
      </c>
      <c r="C422" s="13">
        <v>800</v>
      </c>
      <c r="D422" s="12" t="s">
        <v>141</v>
      </c>
      <c r="E422" s="23">
        <f>SUM('[1]9'!G730)</f>
        <v>0.1</v>
      </c>
    </row>
    <row r="423" spans="1:5" ht="45.75" customHeight="1" x14ac:dyDescent="0.25">
      <c r="A423" s="19" t="s">
        <v>281</v>
      </c>
      <c r="B423" s="24" t="s">
        <v>282</v>
      </c>
      <c r="C423" s="13"/>
      <c r="D423" s="12"/>
      <c r="E423" s="23">
        <f>E424</f>
        <v>743.40000000000009</v>
      </c>
    </row>
    <row r="424" spans="1:5" ht="45" customHeight="1" x14ac:dyDescent="0.25">
      <c r="A424" s="19" t="s">
        <v>21</v>
      </c>
      <c r="B424" s="24" t="s">
        <v>282</v>
      </c>
      <c r="C424" s="13">
        <v>100</v>
      </c>
      <c r="D424" s="12"/>
      <c r="E424" s="23">
        <f>E425</f>
        <v>743.40000000000009</v>
      </c>
    </row>
    <row r="425" spans="1:5" ht="21.75" customHeight="1" x14ac:dyDescent="0.25">
      <c r="A425" s="11" t="s">
        <v>140</v>
      </c>
      <c r="B425" s="24" t="s">
        <v>282</v>
      </c>
      <c r="C425" s="13">
        <v>100</v>
      </c>
      <c r="D425" s="12" t="s">
        <v>141</v>
      </c>
      <c r="E425" s="23">
        <f>SUM('[1]9'!G732)</f>
        <v>743.40000000000009</v>
      </c>
    </row>
    <row r="426" spans="1:5" ht="45" customHeight="1" x14ac:dyDescent="0.25">
      <c r="A426" s="34" t="s">
        <v>283</v>
      </c>
      <c r="B426" s="24"/>
      <c r="C426" s="13"/>
      <c r="D426" s="12" t="s">
        <v>284</v>
      </c>
      <c r="E426" s="23">
        <f>SUM(E429+E432)</f>
        <v>38911.1</v>
      </c>
    </row>
    <row r="427" spans="1:5" ht="42" customHeight="1" x14ac:dyDescent="0.25">
      <c r="A427" s="34" t="s">
        <v>124</v>
      </c>
      <c r="B427" s="24" t="s">
        <v>285</v>
      </c>
      <c r="C427" s="13"/>
      <c r="D427" s="12"/>
      <c r="E427" s="23">
        <f>SUM(E429+E432)</f>
        <v>38911.1</v>
      </c>
    </row>
    <row r="428" spans="1:5" ht="42" customHeight="1" x14ac:dyDescent="0.25">
      <c r="A428" s="34" t="s">
        <v>286</v>
      </c>
      <c r="B428" s="24" t="s">
        <v>285</v>
      </c>
      <c r="C428" s="13"/>
      <c r="D428" s="12"/>
      <c r="E428" s="23">
        <f>SUM(E429+E432)</f>
        <v>38911.1</v>
      </c>
    </row>
    <row r="429" spans="1:5" ht="30" x14ac:dyDescent="0.25">
      <c r="A429" s="16" t="s">
        <v>287</v>
      </c>
      <c r="B429" s="24" t="s">
        <v>288</v>
      </c>
      <c r="C429" s="13"/>
      <c r="D429" s="12"/>
      <c r="E429" s="57">
        <f>E430</f>
        <v>4526.5</v>
      </c>
    </row>
    <row r="430" spans="1:5" x14ac:dyDescent="0.25">
      <c r="A430" s="19" t="s">
        <v>289</v>
      </c>
      <c r="B430" s="24" t="s">
        <v>288</v>
      </c>
      <c r="C430" s="13">
        <v>500</v>
      </c>
      <c r="D430" s="12"/>
      <c r="E430" s="57">
        <f>SUM(E431)</f>
        <v>4526.5</v>
      </c>
    </row>
    <row r="431" spans="1:5" ht="45" x14ac:dyDescent="0.25">
      <c r="A431" s="36" t="s">
        <v>290</v>
      </c>
      <c r="B431" s="24" t="s">
        <v>288</v>
      </c>
      <c r="C431" s="13">
        <v>500</v>
      </c>
      <c r="D431" s="12" t="s">
        <v>291</v>
      </c>
      <c r="E431" s="57">
        <f>SUM('[1]9'!G459)</f>
        <v>4526.5</v>
      </c>
    </row>
    <row r="432" spans="1:5" ht="30" x14ac:dyDescent="0.25">
      <c r="A432" s="34" t="s">
        <v>292</v>
      </c>
      <c r="B432" s="58">
        <v>9190072680</v>
      </c>
      <c r="C432" s="59"/>
      <c r="D432" s="59"/>
      <c r="E432" s="59">
        <f>SUM(E433)</f>
        <v>34384.6</v>
      </c>
    </row>
    <row r="433" spans="1:5" x14ac:dyDescent="0.25">
      <c r="A433" s="19" t="s">
        <v>289</v>
      </c>
      <c r="B433" s="58">
        <v>9190072680</v>
      </c>
      <c r="C433" s="58">
        <v>500</v>
      </c>
      <c r="D433" s="59"/>
      <c r="E433" s="59">
        <f>SUM(E434)</f>
        <v>34384.6</v>
      </c>
    </row>
    <row r="434" spans="1:5" ht="45" x14ac:dyDescent="0.25">
      <c r="A434" s="36" t="s">
        <v>290</v>
      </c>
      <c r="B434" s="58">
        <v>9190072680</v>
      </c>
      <c r="C434" s="60">
        <v>500</v>
      </c>
      <c r="D434" s="60">
        <v>1401</v>
      </c>
      <c r="E434" s="59">
        <f>SUM('[1]9'!G463)</f>
        <v>34384.6</v>
      </c>
    </row>
  </sheetData>
  <mergeCells count="4">
    <mergeCell ref="B1:E1"/>
    <mergeCell ref="B3:E3"/>
    <mergeCell ref="A4:E4"/>
    <mergeCell ref="D5:E5"/>
  </mergeCells>
  <pageMargins left="0.70866141732283472" right="0.11811023622047245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2017-12-25T06:17:45Z</dcterms:modified>
</cp:coreProperties>
</file>