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ил7" sheetId="1" r:id="rId1"/>
  </sheets>
  <definedNames>
    <definedName name="_xlnm._FilterDatabase" localSheetId="0" hidden="1">'прил7'!$A$16:$F$438</definedName>
    <definedName name="_xlnm.Print_Titles" localSheetId="0">'прил7'!$12:$13</definedName>
  </definedNames>
  <calcPr calcMode="manual" fullCalcOnLoad="1" refMode="R1C1"/>
</workbook>
</file>

<file path=xl/sharedStrings.xml><?xml version="1.0" encoding="utf-8"?>
<sst xmlns="http://schemas.openxmlformats.org/spreadsheetml/2006/main" count="1945" uniqueCount="289">
  <si>
    <t>Культура</t>
  </si>
  <si>
    <t>Музеи и постоянные выставки</t>
  </si>
  <si>
    <t>Библиотеки</t>
  </si>
  <si>
    <t>Центральный аппарат</t>
  </si>
  <si>
    <t>Другие общегосударственные вопросы</t>
  </si>
  <si>
    <t>Обеспечение деятельности подведомственных учреждений</t>
  </si>
  <si>
    <t>02</t>
  </si>
  <si>
    <t>03</t>
  </si>
  <si>
    <t>04</t>
  </si>
  <si>
    <t>05</t>
  </si>
  <si>
    <t>06</t>
  </si>
  <si>
    <t>07</t>
  </si>
  <si>
    <t>08</t>
  </si>
  <si>
    <t>ОХРАНА ОКРУЖАЮЩЕЙ СРЕДЫ</t>
  </si>
  <si>
    <t>ОБРАЗОВАНИЕ</t>
  </si>
  <si>
    <t>Другие вопросы в области охраны окружающей среды</t>
  </si>
  <si>
    <t>МЕЖБЮДЖЕТНЫЕ ТРАНСФЕРТЫ</t>
  </si>
  <si>
    <t>(тыс. рублей)</t>
  </si>
  <si>
    <t>Наименование</t>
  </si>
  <si>
    <t>Рз</t>
  </si>
  <si>
    <t>ПР</t>
  </si>
  <si>
    <t>ЦСР</t>
  </si>
  <si>
    <t>ВР</t>
  </si>
  <si>
    <t>В С Е Г О</t>
  </si>
  <si>
    <t>ОБЩЕГОСУДАРСТВЕННЫЕ ВОПРОСЫ</t>
  </si>
  <si>
    <t>01</t>
  </si>
  <si>
    <t>09</t>
  </si>
  <si>
    <t>10</t>
  </si>
  <si>
    <t>11</t>
  </si>
  <si>
    <t>423 00 00</t>
  </si>
  <si>
    <t>436 00 00</t>
  </si>
  <si>
    <t>440 00 00</t>
  </si>
  <si>
    <t>441 00 00</t>
  </si>
  <si>
    <t>442 00 00</t>
  </si>
  <si>
    <t>Общее образование</t>
  </si>
  <si>
    <t>Учреждения по внешкольной работе с детьми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</si>
  <si>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</si>
  <si>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</si>
  <si>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</si>
  <si>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Другие вопросы в области образования</t>
  </si>
  <si>
    <t>Пенсионное обеспечение</t>
  </si>
  <si>
    <t>Мероприятия в области образования</t>
  </si>
  <si>
    <t>421 00 00</t>
  </si>
  <si>
    <t>Школы-детские сады, школы начальные, неполные средние и средние</t>
  </si>
  <si>
    <t>Руководство  и  управление  в  сфере  установленных функций</t>
  </si>
  <si>
    <t>457 00 00</t>
  </si>
  <si>
    <t>Проведение  мероприятий  для детей и молодежи</t>
  </si>
  <si>
    <t>Руководитель контрольно-счетной палаты органа местного самоуправления и его заместители</t>
  </si>
  <si>
    <t>7950000</t>
  </si>
  <si>
    <t>Целевые программы муниципальных образований</t>
  </si>
  <si>
    <t>Дошкольное образование</t>
  </si>
  <si>
    <t>Детские дошкольные учреждения</t>
  </si>
  <si>
    <t>12</t>
  </si>
  <si>
    <t xml:space="preserve">10 </t>
  </si>
  <si>
    <t>0020000</t>
  </si>
  <si>
    <t>Глава  муниципального  образования</t>
  </si>
  <si>
    <t>500</t>
  </si>
  <si>
    <t>0020400</t>
  </si>
  <si>
    <t>Выполнение  функций  органами  местного  самоуправления</t>
  </si>
  <si>
    <t>4209900</t>
  </si>
  <si>
    <t>4219900</t>
  </si>
  <si>
    <t>4239900</t>
  </si>
  <si>
    <t>4310100</t>
  </si>
  <si>
    <t>4360900</t>
  </si>
  <si>
    <t>7951800</t>
  </si>
  <si>
    <t>4409900</t>
  </si>
  <si>
    <t>4419900</t>
  </si>
  <si>
    <t>4429900</t>
  </si>
  <si>
    <t>4579900</t>
  </si>
  <si>
    <t>5129700</t>
  </si>
  <si>
    <t>Выравнивание  бюджетной  обеспеченности</t>
  </si>
  <si>
    <t>5160000</t>
  </si>
  <si>
    <t>Выравнивание  бюджетной   обеспеченности  поселений  из  районного  фонда  финансовой  поддержки</t>
  </si>
  <si>
    <t>Дотации  бюджетам   субьектов   Российской  Федерации  и муниципальных  образований</t>
  </si>
  <si>
    <t>к  решению Думы   Балаганского  района</t>
  </si>
  <si>
    <t>7953300</t>
  </si>
  <si>
    <t>7951300</t>
  </si>
  <si>
    <t xml:space="preserve">Периодические   издания,  учрежденные  органами законодательной и исполнительной власти </t>
  </si>
  <si>
    <t>Депутаты  представительного  органа  муниципального  образования</t>
  </si>
  <si>
    <t>Функционирование Правительства Российской Федерации, высших органов государственной  власти и субъектов Российской Федерации, местных администраций</t>
  </si>
  <si>
    <t>Руководство  и  управление   в сфере  установленных  функций органов  государственной  власти  субъектов  Российской  Федерации и органов  местного  самоуправления</t>
  </si>
  <si>
    <t>Функционирование высшего    должностного лица субъекта     Российской Федерации и  муниципального образования</t>
  </si>
  <si>
    <t>Руководство  и  управление  в  сфере 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</si>
  <si>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 законодательных   (представительных)   органов государственной   власти  представительных органов  муниципальных  образований</t>
  </si>
  <si>
    <t>13</t>
  </si>
  <si>
    <t>СРЕДСТВА  МАССОВОЙ ИНФОРМАЦИИ</t>
  </si>
  <si>
    <t>14</t>
  </si>
  <si>
    <t>7953900</t>
  </si>
  <si>
    <t>7952800</t>
  </si>
  <si>
    <t>Содержание и обеспечение деятельности муниципальных служащих ,осуществляющих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</si>
  <si>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5054800</t>
  </si>
  <si>
    <t>4400100</t>
  </si>
  <si>
    <t>7954200</t>
  </si>
  <si>
    <t>4910000</t>
  </si>
  <si>
    <t>4910100</t>
  </si>
  <si>
    <t>0021000</t>
  </si>
  <si>
    <t>0022400</t>
  </si>
  <si>
    <t>Обеспечение деятельности (оказание услуг) подведомственных учреждений</t>
  </si>
  <si>
    <t xml:space="preserve">Учреждения культуры и и мероприятия в сфере культуры и кинематографии </t>
  </si>
  <si>
    <t>4400203</t>
  </si>
  <si>
    <t xml:space="preserve">Другие вопросы в области культуры и кинематографии </t>
  </si>
  <si>
    <t>5160110</t>
  </si>
  <si>
    <t>Приложение    7</t>
  </si>
  <si>
    <t>7953500</t>
  </si>
  <si>
    <t>Бюджетные инвестиции</t>
  </si>
  <si>
    <t>0020300</t>
  </si>
  <si>
    <t>Фонд  оплаты труда и страховые взносы</t>
  </si>
  <si>
    <t>121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</si>
  <si>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</si>
  <si>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</si>
  <si>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120</t>
  </si>
  <si>
    <t>Расходы на выплаты персоналу государственных органов</t>
  </si>
  <si>
    <t>Фонд оплаты труда и страховые взносы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</si>
  <si>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</si>
  <si>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</si>
  <si>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</si>
  <si>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</si>
  <si>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Прочая закупка товаров, работ и услуг для государственных нужд</t>
  </si>
  <si>
    <t>244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</si>
  <si>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</si>
  <si>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</si>
  <si>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</si>
  <si>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</si>
  <si>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Обеспечение  деятельности финансовых  налоговых и таможенных органов и органов     финансового   (финансово-бюджетного) надзора.</t>
  </si>
  <si>
    <t>Иные бюджетные ассигнования</t>
  </si>
  <si>
    <t>Уплата налогов, сборов и иных платежей</t>
  </si>
  <si>
    <t>800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</si>
  <si>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</si>
  <si>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</si>
  <si>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</si>
  <si>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</si>
  <si>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</si>
  <si>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</si>
  <si>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Охрана семьи и детства</t>
  </si>
  <si>
    <t>Расходы на выплаты персоналу казенных учреждений</t>
  </si>
  <si>
    <t>111</t>
  </si>
  <si>
    <t>110</t>
  </si>
  <si>
    <t>112</t>
  </si>
  <si>
    <t>Субсидии бюджетным учреждениям</t>
  </si>
  <si>
    <t>610</t>
  </si>
  <si>
    <t>600</t>
  </si>
  <si>
    <t xml:space="preserve">Предоставление субсидий федеральным бюджетным, автономным учреждениям  и иным некоммерческим организациям </t>
  </si>
  <si>
    <t>Профессиональная подготовка, переподготовка и повышение квалификации</t>
  </si>
  <si>
    <t>Профессиональная подготовка, переподготовка и повышение квалификации работников государственных учреждений</t>
  </si>
  <si>
    <t>4340200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</si>
  <si>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</si>
  <si>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иные цели</t>
  </si>
  <si>
    <t>612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</si>
  <si>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</si>
  <si>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</si>
  <si>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Расходы на выплаты персоналу в целях обеспечения выполнения функций государственными органами, казенными учреждениями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</si>
  <si>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</si>
  <si>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</si>
  <si>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</si>
  <si>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КУЛЬТУРА, КИНЕМАТОГРАФИЯ </t>
  </si>
  <si>
    <t>Мероприятия в сфере культуры и кинематографии</t>
  </si>
  <si>
    <t>Расходы по переданным полномочиям поселениями на комплектование книжных фондов библиотек муниципальных образований и государственных библиотек городов Москвы и Санкт-Петербурга в соответствии с заключенными соглашениями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</si>
  <si>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</si>
  <si>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</si>
  <si>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Закупка товаров, работ и услуг для муниципальных нужд</t>
  </si>
  <si>
    <t>Иные закупки товаров, работ и услуг для муниципальныхнужд</t>
  </si>
  <si>
    <t>Прочая закупка товаров, работ и услуг для муниципальных нужд</t>
  </si>
  <si>
    <t>Осуществление отдельных областных государственных полномочий  в сфере  труда</t>
  </si>
  <si>
    <t>Осуществление областных государственных полномочий  в области производства и оборота этилового спирта,  алкогольной и спиртосодержащей продукции</t>
  </si>
  <si>
    <t>Расходы на выплаты персоналу  муниципальных органов</t>
  </si>
  <si>
    <t>Закупка товаров, работ и услуг для  муниципальных нужд</t>
  </si>
  <si>
    <t>Иные закупки товаров, работ и услуг для  муниципальных нужд</t>
  </si>
  <si>
    <t>Осуществление областных государственных полномочий по определению персонального состава и обеспечению деятельности  административных комиссий</t>
  </si>
  <si>
    <t>Иные закупки товаров, работ и услуг для муниципальных  нужд</t>
  </si>
  <si>
    <t>Закупка товаров, работ и услуг для муниципальных  нужд</t>
  </si>
  <si>
    <t>НАЦИОНАЛЬНАЯ ЭКОНОМИКА</t>
  </si>
  <si>
    <t>Другие  вопросы  в  области  национальной экономики</t>
  </si>
  <si>
    <t>Иные закупки товаров, работ и услуг для муниципальных нужд</t>
  </si>
  <si>
    <t>7953400</t>
  </si>
  <si>
    <t>Муниципальные программы муниципальных образований</t>
  </si>
  <si>
    <t>Проведение мероприятий для детей и молодежи</t>
  </si>
  <si>
    <t>Расходы на выплаты персоналу в целях обеспечения выполнения функций муниципальными органами, казенными учреждениями</t>
  </si>
  <si>
    <t>420 00 00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</si>
  <si>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</si>
  <si>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</si>
  <si>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СОЦИАЛЬНАЯ  ПОЛИТИКА</t>
  </si>
  <si>
    <t>Доплаты к пенсиям, дополнительное  пенсионное  обеспечение</t>
  </si>
  <si>
    <t>Доплаты к пенсиям лицам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</si>
  <si>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</si>
  <si>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</si>
  <si>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</si>
  <si>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Социальное  обеспечение  населения</t>
  </si>
  <si>
    <t>Содержание обеспеченности деятельности муниципальных служащих, осуществляющих оластные государственные полномочия по  предоставлению гражданам субсидий на оплату жилых помещений и коммунальных услуг.</t>
  </si>
  <si>
    <t>Предоставление гражданам субсидий на оплату жилых помещений и коммунальных услуг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</si>
  <si>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</si>
  <si>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</si>
  <si>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Бюджетные инвестиции на приобретение объектов недвижимого имущества в муниципальную собственность</t>
  </si>
  <si>
    <t>Другие  вопросы  в  области  социальной  политики</t>
  </si>
  <si>
    <t>Осуществление  областных гомсударственных полномочий по определению персонального состава и обеспечению деятельности районных (городских) районных в городах комиссий по делам несовершеннолетних и защите их прав</t>
  </si>
  <si>
    <t>300</t>
  </si>
  <si>
    <t>320</t>
  </si>
  <si>
    <t>321</t>
  </si>
  <si>
    <t>310</t>
  </si>
  <si>
    <t>313</t>
  </si>
  <si>
    <t>410</t>
  </si>
  <si>
    <t>412</t>
  </si>
  <si>
    <t xml:space="preserve"> Осуществление отдельных областных      государственных   полномочий   по   предоставлению  мер  социальной  поддержки  многодетным  и малоимущим  семьям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</si>
  <si>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</si>
  <si>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" О  бюджете  муниципального образования   Балаганский  район на  2014 год и на плановый</t>
  </si>
  <si>
    <t>период 2015 и 2016 годов"</t>
  </si>
  <si>
    <t>ФИЗИЧЕСКАЯ КУЛЬТУРА И СПОРТ</t>
  </si>
  <si>
    <t>Физическая культура</t>
  </si>
  <si>
    <t>Физкультурно-оздоровительная  работа  и  спортивные  мероприятия</t>
  </si>
  <si>
    <t>Обеспечение проведения выборов и референдумов</t>
  </si>
  <si>
    <t>Проведение выборов  и референдумов</t>
  </si>
  <si>
    <t>0200000</t>
  </si>
  <si>
    <t>Проведение выборов  главы муниципального образования</t>
  </si>
  <si>
    <t>0200001</t>
  </si>
  <si>
    <t>Прочая закупка товаров, работ и услуг для муниципальных  нужд</t>
  </si>
  <si>
    <t>Расходы на выплаты персоналу муниципальных органов</t>
  </si>
  <si>
    <t xml:space="preserve">РАСПРЕДЕЛЕНИЕ  БЮДЖЕТНЫХ  АССИГНОВАНИЙ </t>
  </si>
  <si>
    <t>7954800</t>
  </si>
  <si>
    <t xml:space="preserve">Расходы на выплату персоналу муниципальных органов </t>
  </si>
  <si>
    <t>Прочая закупка товаров, работ и услуг для гмуниципальных нужд</t>
  </si>
  <si>
    <t xml:space="preserve">ПО  РАЗДЕЛАМ  ,ПОДРАЗДЕЛАМ ,ЦЕЛЕВЫМ  СТАТЬЯМ  И  ВИДАМ  РАСХОДОВ   КЛАССИФИКАЦИИ   РАСХОДОВ  БЮДЖЕТОВ НА 2014 ГОД </t>
  </si>
  <si>
    <t>511</t>
  </si>
  <si>
    <t>Дотация на вырвнивание бюджетной обеспеченности</t>
  </si>
  <si>
    <t xml:space="preserve">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</si>
  <si>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Фонд оплаты труда казенных учреждений и взносы по обязательному социальному страхованию</t>
  </si>
  <si>
    <t xml:space="preserve">Расходы на выплаты персоналу казенных учреждений </t>
  </si>
  <si>
    <t>Муниципальные  программы</t>
  </si>
  <si>
    <t>2014г. Сумма</t>
  </si>
  <si>
    <t>7954500</t>
  </si>
  <si>
    <t>7955000</t>
  </si>
  <si>
    <t>0030300</t>
  </si>
  <si>
    <t>0020103</t>
  </si>
  <si>
    <t>0020500</t>
  </si>
  <si>
    <t>Муниципальная  программа "  Улучшение условий и охраны труда в муниципальном  образовании Балаганский район" на 2014-2016 годы</t>
  </si>
  <si>
    <t xml:space="preserve"> Муниципальная  программа "Поддержка и развитие малого и среднего предпринимательства в муниципальном образовании Балаганский район "на 2014-2016 годы</t>
  </si>
  <si>
    <t>4200802</t>
  </si>
  <si>
    <t>4210902</t>
  </si>
  <si>
    <t>Муниципальная  программа "Профилактика экстремизма и терроризма в муниципальном образовании Балаганский  район" на 2014-2016г.г</t>
  </si>
  <si>
    <t>Муниципальная  программа"Отдых и оздоровление детей в муниципальном образовании Балаганский район" на  2014 -2016 годы</t>
  </si>
  <si>
    <t>4420200</t>
  </si>
  <si>
    <t>0020110</t>
  </si>
  <si>
    <t>0020111</t>
  </si>
  <si>
    <t>4210502</t>
  </si>
  <si>
    <t>Исполнение судебных актов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вынесенных в соответствии с Законом Иркутской области от 22.06.2010 №50-ОЗ " О дополнительных гарантиях прав детей-сирот и детей, оставшихся без попечения родителей, на жилое помещение в Иркутской области" и Законом Иркутской области от 29.06.2010 №52-ОЗ "О наделении органов местного самоуправления областными государственными полномочиями по обеспечению детей-сирот и детей, оставшихся без попечения родителей, лиц из числа детей сирот и детей, оставшихся без попечения родителей, жилыми помещениями по договорам социального найма в Иркутской области</t>
  </si>
  <si>
    <t>0020202</t>
  </si>
  <si>
    <t>0021602</t>
  </si>
  <si>
    <t>0020104</t>
  </si>
  <si>
    <t>Муниципальная программа "Повышение безопасности дорожного движения на территории Балаганского района"на  2014-2016 годы</t>
  </si>
  <si>
    <t>Осуществление  областных государственных полномочий 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</si>
  <si>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Сельское хозяйство и рыболовство</t>
  </si>
  <si>
    <t>ЖИЛИЩНО-КОММУНАЛЬНОЕ ХОЗЯЙСТВО</t>
  </si>
  <si>
    <t>Жилищное  хозяйство</t>
  </si>
  <si>
    <t>Мероприятия по обеспечению жильём иных категорий граждан на основании решений муниципального образования</t>
  </si>
  <si>
    <t>1040800</t>
  </si>
  <si>
    <t>Организация отдыха  и оздоровления детей в рамках полномочий министерства социального развития, опеки и попечительства Иркутской области</t>
  </si>
  <si>
    <t>4210200</t>
  </si>
  <si>
    <t>Муниципальная программа "Повышение эффективности бюджетных расходов муниципального образования Балаганский район на 2011-2015 годы"</t>
  </si>
  <si>
    <t>Муниципальная программа "Повышение эффективности бюджетных расходов муниципального образования Балаганский район"на 2011-2015 годы"</t>
  </si>
  <si>
    <t>Подпрограмма " 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муниципальной программы "Молодежь Балаганского района"на 2014-2016 годы</t>
  </si>
  <si>
    <t>Развитие публичных центров правовой, деловой и социально-значимой информации центральных районных библиотек Иркутской области (областной бюджет)</t>
  </si>
  <si>
    <t>Муниципальная  программа "  "Развитие культуры и искусства в Балаганском районе на 2014-2016 годы"подпрограмма 4 "Публичный центр правовой, деловой и социально значимой информации центральной межпоселенческой библиотеки в Балаганском районе"</t>
  </si>
  <si>
    <t>Муниципальная программа" Защита  окружающей   среды в  муниципальном  образований  Балаганский  район" на 2014-2016 годы.</t>
  </si>
  <si>
    <t xml:space="preserve">Муниципальная  программа  "Энергосбережение и повышение энергетической  эффективности на территрии  муниципального образования Балаганский район" на  2014-2016 годы </t>
  </si>
  <si>
    <t>Муниципальная  программа "  "Развитие культуры и искусства в Балаганском районе на 2014-2016г.г." подпрограмма1" Библиотечное дело", подпрограмма 2 "Культурный досуг населения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</si>
  <si>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</si>
  <si>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0020600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</si>
  <si>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</si>
  <si>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</si>
  <si>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Осуществление мероприятий государственной программы Российской Федерации «Доступная среда» на 2011-2015 годы(ФБ)</t>
  </si>
  <si>
    <t>4215027</t>
  </si>
  <si>
    <t>4210903</t>
  </si>
  <si>
    <t xml:space="preserve">Софинансирование расходных обязательств органов местного самоуправления муниципальных образований Иркутской области по вопросам местного значения по приобретению или изготовлению бланков документов об образовании (областной бюджет) </t>
  </si>
  <si>
    <t>810</t>
  </si>
  <si>
    <t>Субсидии юридическим лицам (кроме неккомерческих организаций), индивидуальным предпринимателям, физическим лицам</t>
  </si>
  <si>
    <t>0025064</t>
  </si>
  <si>
    <t>Осуществление мероприятий на государственную поддержку малого и среднего предпринимательства, включая крестьянские (фермерские) хозяйства (федеральный бюджет)</t>
  </si>
  <si>
    <t>Реализация мероприятий на поддержку начинающих – гранты начинающим по созданию собственного бизнеса (областной бюджет)</t>
  </si>
  <si>
    <t>0020203</t>
  </si>
  <si>
    <t>Профессиональная подготовка, переподготовка и повышение квалификации работников муниципальных учреждений</t>
  </si>
  <si>
    <t>0650300</t>
  </si>
  <si>
    <t>730</t>
  </si>
  <si>
    <t>Обслуживание муниципального долга</t>
  </si>
  <si>
    <t>Процентные платежи по муниципальному долгу</t>
  </si>
  <si>
    <t>Обслудивание государственного внутреннего и муниципального долга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</si>
  <si>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</si>
  <si>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</si>
  <si>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Органы внутренних дел</t>
  </si>
  <si>
    <t>Муниципальная программа "Профилактика  правонарушений  на  территории  Балаганского  района"на 2014-2016годы</t>
  </si>
  <si>
    <t>7952900</t>
  </si>
  <si>
    <t>от " 29"декабря 2014 г. №11/1-рд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</si>
</sst>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49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wrapText="1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0" fontId="13" fillId="7" borderId="12" xfId="0" applyFont="1" applyFill="1" applyBorder="1" applyAlignment="1">
      <alignment horizontal="left" wrapText="1"/>
    </xf>
    <xf numFmtId="49" fontId="13" fillId="7" borderId="12" xfId="0" applyNumberFormat="1" applyFont="1" applyFill="1" applyBorder="1" applyAlignment="1">
      <alignment/>
    </xf>
    <xf numFmtId="49" fontId="14" fillId="7" borderId="12" xfId="0" applyNumberFormat="1" applyFont="1" applyFill="1" applyBorder="1" applyAlignment="1">
      <alignment/>
    </xf>
    <xf numFmtId="0" fontId="8" fillId="24" borderId="12" xfId="0" applyFont="1" applyFill="1" applyBorder="1" applyAlignment="1">
      <alignment horizontal="left" wrapText="1"/>
    </xf>
    <xf numFmtId="49" fontId="8" fillId="24" borderId="12" xfId="0" applyNumberFormat="1" applyFont="1" applyFill="1" applyBorder="1" applyAlignment="1">
      <alignment horizontal="center"/>
    </xf>
    <xf numFmtId="49" fontId="10" fillId="24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left" wrapText="1"/>
    </xf>
    <xf numFmtId="49" fontId="3" fillId="25" borderId="12" xfId="0" applyNumberFormat="1" applyFont="1" applyFill="1" applyBorder="1" applyAlignment="1">
      <alignment horizontal="center"/>
    </xf>
    <xf numFmtId="49" fontId="3" fillId="24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/>
    </xf>
    <xf numFmtId="49" fontId="2" fillId="24" borderId="12" xfId="0" applyNumberFormat="1" applyFont="1" applyFill="1" applyBorder="1" applyAlignment="1">
      <alignment horizontal="center"/>
    </xf>
    <xf numFmtId="0" fontId="12" fillId="25" borderId="0" xfId="0" applyFont="1" applyFill="1" applyAlignment="1">
      <alignment/>
    </xf>
    <xf numFmtId="49" fontId="2" fillId="25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24" borderId="12" xfId="0" applyFont="1" applyFill="1" applyBorder="1" applyAlignment="1">
      <alignment horizontal="left" wrapText="1"/>
    </xf>
    <xf numFmtId="49" fontId="3" fillId="0" borderId="1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24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17" fillId="0" borderId="12" xfId="0" applyFont="1" applyFill="1" applyBorder="1" applyAlignment="1">
      <alignment horizontal="left" wrapText="1"/>
    </xf>
    <xf numFmtId="165" fontId="8" fillId="24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/>
    </xf>
    <xf numFmtId="165" fontId="3" fillId="24" borderId="12" xfId="0" applyNumberFormat="1" applyFont="1" applyFill="1" applyBorder="1" applyAlignment="1">
      <alignment/>
    </xf>
    <xf numFmtId="165" fontId="5" fillId="0" borderId="12" xfId="0" applyNumberFormat="1" applyFont="1" applyFill="1" applyBorder="1" applyAlignment="1">
      <alignment/>
    </xf>
    <xf numFmtId="165" fontId="3" fillId="25" borderId="12" xfId="0" applyNumberFormat="1" applyFont="1" applyFill="1" applyBorder="1" applyAlignment="1">
      <alignment/>
    </xf>
    <xf numFmtId="165" fontId="2" fillId="25" borderId="12" xfId="0" applyNumberFormat="1" applyFont="1" applyFill="1" applyBorder="1" applyAlignment="1">
      <alignment/>
    </xf>
    <xf numFmtId="165" fontId="8" fillId="24" borderId="12" xfId="0" applyNumberFormat="1" applyFont="1" applyFill="1" applyBorder="1" applyAlignment="1">
      <alignment horizontal="right"/>
    </xf>
    <xf numFmtId="165" fontId="3" fillId="0" borderId="12" xfId="0" applyNumberFormat="1" applyFont="1" applyFill="1" applyBorder="1" applyAlignment="1">
      <alignment horizontal="right" wrapText="1"/>
    </xf>
    <xf numFmtId="166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horizontal="right" wrapText="1"/>
    </xf>
    <xf numFmtId="49" fontId="19" fillId="26" borderId="12" xfId="0" applyNumberFormat="1" applyFont="1" applyFill="1" applyBorder="1" applyAlignment="1">
      <alignment horizontal="left" vertical="center" wrapText="1"/>
    </xf>
    <xf numFmtId="49" fontId="19" fillId="26" borderId="12" xfId="0" applyNumberFormat="1" applyFont="1" applyFill="1" applyBorder="1" applyAlignment="1">
      <alignment horizontal="center" wrapText="1"/>
    </xf>
    <xf numFmtId="49" fontId="19" fillId="26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center" wrapText="1"/>
    </xf>
    <xf numFmtId="49" fontId="2" fillId="25" borderId="12" xfId="0" applyNumberFormat="1" applyFont="1" applyFill="1" applyBorder="1" applyAlignment="1">
      <alignment horizontal="center" wrapText="1"/>
    </xf>
    <xf numFmtId="165" fontId="0" fillId="0" borderId="0" xfId="0" applyNumberFormat="1" applyFill="1" applyAlignment="1">
      <alignment/>
    </xf>
    <xf numFmtId="166" fontId="2" fillId="0" borderId="12" xfId="0" applyNumberFormat="1" applyFont="1" applyFill="1" applyBorder="1" applyAlignment="1">
      <alignment horizontal="right" wrapText="1"/>
    </xf>
    <xf numFmtId="0" fontId="8" fillId="7" borderId="12" xfId="0" applyFont="1" applyFill="1" applyBorder="1" applyAlignment="1">
      <alignment horizontal="left" wrapText="1"/>
    </xf>
    <xf numFmtId="49" fontId="8" fillId="7" borderId="12" xfId="0" applyNumberFormat="1" applyFont="1" applyFill="1" applyBorder="1" applyAlignment="1">
      <alignment horizontal="center" wrapText="1"/>
    </xf>
    <xf numFmtId="49" fontId="2" fillId="7" borderId="12" xfId="0" applyNumberFormat="1" applyFont="1" applyFill="1" applyBorder="1" applyAlignment="1">
      <alignment horizontal="center" wrapText="1"/>
    </xf>
    <xf numFmtId="0" fontId="19" fillId="27" borderId="13" xfId="33" applyNumberFormat="1" applyFont="1" applyFill="1" applyBorder="1" applyAlignment="1">
      <alignment horizontal="left" vertical="top" wrapText="1" readingOrder="1"/>
      <protection/>
    </xf>
    <xf numFmtId="49" fontId="3" fillId="0" borderId="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right" wrapText="1"/>
    </xf>
    <xf numFmtId="0" fontId="3" fillId="26" borderId="12" xfId="0" applyFont="1" applyFill="1" applyBorder="1" applyAlignment="1">
      <alignment wrapText="1"/>
    </xf>
    <xf numFmtId="0" fontId="3" fillId="7" borderId="12" xfId="0" applyFont="1" applyFill="1" applyBorder="1" applyAlignment="1">
      <alignment wrapText="1"/>
    </xf>
    <xf numFmtId="0" fontId="3" fillId="7" borderId="12" xfId="0" applyFont="1" applyFill="1" applyBorder="1" applyAlignment="1">
      <alignment horizontal="left" wrapText="1"/>
    </xf>
    <xf numFmtId="49" fontId="3" fillId="26" borderId="12" xfId="0" applyNumberFormat="1" applyFont="1" applyFill="1" applyBorder="1" applyAlignment="1">
      <alignment horizontal="center" wrapText="1"/>
    </xf>
    <xf numFmtId="49" fontId="3" fillId="7" borderId="12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/>
    </xf>
    <xf numFmtId="49" fontId="2" fillId="7" borderId="12" xfId="0" applyNumberFormat="1" applyFont="1" applyFill="1" applyBorder="1" applyAlignment="1">
      <alignment horizontal="center"/>
    </xf>
    <xf numFmtId="166" fontId="3" fillId="25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wrapText="1"/>
    </xf>
    <xf numFmtId="0" fontId="3" fillId="2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wrapText="1"/>
    </xf>
    <xf numFmtId="0" fontId="3" fillId="25" borderId="12" xfId="0" applyFont="1" applyFill="1" applyBorder="1" applyAlignment="1">
      <alignment horizontal="left" wrapText="1"/>
    </xf>
    <xf numFmtId="49" fontId="9" fillId="25" borderId="12" xfId="0" applyNumberFormat="1" applyFont="1" applyFill="1" applyBorder="1" applyAlignment="1">
      <alignment horizontal="center"/>
    </xf>
    <xf numFmtId="49" fontId="3" fillId="25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 horizontal="center" wrapText="1"/>
    </xf>
    <xf numFmtId="166" fontId="2" fillId="0" borderId="12" xfId="0" applyNumberFormat="1" applyFont="1" applyFill="1" applyBorder="1" applyAlignment="1">
      <alignment/>
    </xf>
    <xf numFmtId="166" fontId="3" fillId="0" borderId="12" xfId="0" applyNumberFormat="1" applyFont="1" applyFill="1" applyBorder="1" applyAlignment="1">
      <alignment/>
    </xf>
    <xf numFmtId="166" fontId="19" fillId="26" borderId="12" xfId="0" applyNumberFormat="1" applyFont="1" applyFill="1" applyBorder="1" applyAlignment="1">
      <alignment horizontal="right" wrapText="1"/>
    </xf>
    <xf numFmtId="166" fontId="3" fillId="26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 horizontal="right" wrapText="1"/>
    </xf>
    <xf numFmtId="166" fontId="3" fillId="7" borderId="12" xfId="0" applyNumberFormat="1" applyFont="1" applyFill="1" applyBorder="1" applyAlignment="1">
      <alignment/>
    </xf>
    <xf numFmtId="165" fontId="2" fillId="0" borderId="12" xfId="0" applyNumberFormat="1" applyFont="1" applyFill="1" applyBorder="1" applyAlignment="1">
      <alignment horizontal="right" wrapText="1"/>
    </xf>
    <xf numFmtId="165" fontId="13" fillId="7" borderId="12" xfId="0" applyNumberFormat="1" applyFont="1" applyFill="1" applyBorder="1" applyAlignment="1">
      <alignment/>
    </xf>
    <xf numFmtId="0" fontId="19" fillId="28" borderId="13" xfId="33" applyNumberFormat="1" applyFont="1" applyFill="1" applyBorder="1" applyAlignment="1">
      <alignment horizontal="left" vertical="top" wrapText="1" readingOrder="1"/>
      <protection/>
    </xf>
    <xf numFmtId="166" fontId="18" fillId="7" borderId="12" xfId="0" applyNumberFormat="1" applyFont="1" applyFill="1" applyBorder="1" applyAlignment="1">
      <alignment horizontal="right" wrapText="1"/>
    </xf>
    <xf numFmtId="0" fontId="17" fillId="0" borderId="12" xfId="0" applyNumberFormat="1" applyFont="1" applyBorder="1" applyAlignment="1" applyProtection="1">
      <alignment horizontal="left" vertical="center" wrapText="1"/>
      <protection locked="0"/>
    </xf>
    <xf numFmtId="164" fontId="20" fillId="0" borderId="12" xfId="0" applyNumberFormat="1" applyFont="1" applyBorder="1" applyAlignment="1">
      <alignment horizontal="left" vertical="center" wrapText="1"/>
    </xf>
    <xf numFmtId="165" fontId="15" fillId="0" borderId="0" xfId="0" applyNumberFormat="1" applyFont="1" applyFill="1" applyAlignment="1">
      <alignment/>
    </xf>
    <xf numFmtId="49" fontId="19" fillId="25" borderId="12" xfId="0" applyNumberFormat="1" applyFont="1" applyFill="1" applyBorder="1" applyAlignment="1">
      <alignment horizontal="left" vertical="center" wrapText="1"/>
    </xf>
    <xf numFmtId="49" fontId="19" fillId="25" borderId="12" xfId="0" applyNumberFormat="1" applyFont="1" applyFill="1" applyBorder="1" applyAlignment="1">
      <alignment horizontal="center" wrapText="1"/>
    </xf>
    <xf numFmtId="49" fontId="19" fillId="25" borderId="12" xfId="0" applyNumberFormat="1" applyFont="1" applyFill="1" applyBorder="1" applyAlignment="1">
      <alignment horizontal="center"/>
    </xf>
    <xf numFmtId="166" fontId="19" fillId="25" borderId="12" xfId="0" applyNumberFormat="1" applyFont="1" applyFill="1" applyBorder="1" applyAlignment="1">
      <alignment horizontal="right" wrapText="1"/>
    </xf>
    <xf numFmtId="49" fontId="21" fillId="25" borderId="12" xfId="0" applyNumberFormat="1" applyFont="1" applyFill="1" applyBorder="1" applyAlignment="1">
      <alignment horizontal="center" wrapText="1"/>
    </xf>
    <xf numFmtId="166" fontId="21" fillId="25" borderId="12" xfId="0" applyNumberFormat="1" applyFont="1" applyFill="1" applyBorder="1" applyAlignment="1">
      <alignment horizontal="right" wrapText="1"/>
    </xf>
    <xf numFmtId="49" fontId="3" fillId="24" borderId="12" xfId="0" applyNumberFormat="1" applyFont="1" applyFill="1" applyBorder="1" applyAlignment="1">
      <alignment horizontal="center" wrapText="1"/>
    </xf>
    <xf numFmtId="166" fontId="3" fillId="24" borderId="12" xfId="0" applyNumberFormat="1" applyFont="1" applyFill="1" applyBorder="1" applyAlignment="1">
      <alignment horizontal="right" wrapText="1"/>
    </xf>
    <xf numFmtId="166" fontId="0" fillId="0" borderId="12" xfId="0" applyNumberFormat="1" applyFill="1" applyBorder="1" applyAlignment="1">
      <alignment horizontal="right" wrapText="1"/>
    </xf>
    <xf numFmtId="165" fontId="3" fillId="0" borderId="12" xfId="0" applyNumberFormat="1" applyFont="1" applyFill="1" applyBorder="1" applyAlignment="1">
      <alignment horizontal="left" vertical="top" wrapText="1"/>
    </xf>
    <xf numFmtId="0" fontId="2" fillId="25" borderId="2" xfId="0" applyNumberFormat="1" applyFont="1" applyFill="1" applyBorder="1" applyAlignment="1" applyProtection="1">
      <alignment horizontal="left" vertical="top" wrapText="1"/>
      <protection/>
    </xf>
    <xf numFmtId="0" fontId="8" fillId="26" borderId="12" xfId="0" applyFont="1" applyFill="1" applyBorder="1" applyAlignment="1">
      <alignment horizontal="left" wrapText="1"/>
    </xf>
    <xf numFmtId="49" fontId="8" fillId="26" borderId="12" xfId="0" applyNumberFormat="1" applyFont="1" applyFill="1" applyBorder="1" applyAlignment="1">
      <alignment horizontal="center"/>
    </xf>
    <xf numFmtId="49" fontId="3" fillId="26" borderId="12" xfId="0" applyNumberFormat="1" applyFont="1" applyFill="1" applyBorder="1" applyAlignment="1">
      <alignment horizontal="center"/>
    </xf>
    <xf numFmtId="49" fontId="2" fillId="26" borderId="12" xfId="0" applyNumberFormat="1" applyFont="1" applyFill="1" applyBorder="1" applyAlignment="1">
      <alignment horizontal="center"/>
    </xf>
    <xf numFmtId="165" fontId="12" fillId="26" borderId="12" xfId="0" applyNumberFormat="1" applyFont="1" applyFill="1" applyBorder="1" applyAlignment="1">
      <alignment/>
    </xf>
    <xf numFmtId="0" fontId="3" fillId="26" borderId="12" xfId="0" applyFont="1" applyFill="1" applyBorder="1" applyAlignment="1">
      <alignment horizontal="left" wrapText="1"/>
    </xf>
    <xf numFmtId="49" fontId="2" fillId="26" borderId="12" xfId="0" applyNumberFormat="1" applyFont="1" applyFill="1" applyBorder="1" applyAlignment="1">
      <alignment horizontal="center" wrapText="1"/>
    </xf>
    <xf numFmtId="49" fontId="3" fillId="26" borderId="12" xfId="0" applyNumberFormat="1" applyFont="1" applyFill="1" applyBorder="1" applyAlignment="1">
      <alignment horizontal="left"/>
    </xf>
    <xf numFmtId="165" fontId="3" fillId="26" borderId="12" xfId="0" applyNumberFormat="1" applyFont="1" applyFill="1" applyBorder="1" applyAlignment="1">
      <alignment/>
    </xf>
    <xf numFmtId="49" fontId="10" fillId="26" borderId="12" xfId="0" applyNumberFormat="1" applyFont="1" applyFill="1" applyBorder="1" applyAlignment="1">
      <alignment horizontal="center"/>
    </xf>
    <xf numFmtId="165" fontId="8" fillId="26" borderId="12" xfId="0" applyNumberFormat="1" applyFont="1" applyFill="1" applyBorder="1" applyAlignment="1">
      <alignment/>
    </xf>
    <xf numFmtId="165" fontId="18" fillId="26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25" borderId="12" xfId="0" applyFont="1" applyFill="1" applyBorder="1" applyAlignment="1">
      <alignment wrapText="1"/>
    </xf>
    <xf numFmtId="0" fontId="17" fillId="22" borderId="12" xfId="0" applyFont="1" applyFill="1" applyBorder="1" applyAlignment="1">
      <alignment horizontal="left" wrapText="1"/>
    </xf>
    <xf numFmtId="49" fontId="17" fillId="22" borderId="12" xfId="0" applyNumberFormat="1" applyFont="1" applyFill="1" applyBorder="1" applyAlignment="1">
      <alignment horizontal="center"/>
    </xf>
    <xf numFmtId="165" fontId="17" fillId="22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49" fontId="0" fillId="0" borderId="0" xfId="0" applyNumberForma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1</xdr:col>
      <xdr:colOff>180975</xdr:colOff>
      <xdr:row>47</xdr:row>
      <xdr:rowOff>152400</xdr:rowOff>
    </xdr:to>
    <xdr:pic>
      <xdr:nvPicPr>
        <xdr:cNvPr id="1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183832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171450</xdr:colOff>
      <xdr:row>47</xdr:row>
      <xdr:rowOff>152400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838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47</xdr:row>
      <xdr:rowOff>0</xdr:rowOff>
    </xdr:from>
    <xdr:to>
      <xdr:col>0</xdr:col>
      <xdr:colOff>3857625</xdr:colOff>
      <xdr:row>47</xdr:row>
      <xdr:rowOff>152400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38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47</xdr:row>
      <xdr:rowOff>0</xdr:rowOff>
    </xdr:from>
    <xdr:to>
      <xdr:col>0</xdr:col>
      <xdr:colOff>3857625</xdr:colOff>
      <xdr:row>47</xdr:row>
      <xdr:rowOff>152400</xdr:rowOff>
    </xdr:to>
    <xdr:pic>
      <xdr:nvPicPr>
        <xdr:cNvPr id="4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38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47</xdr:row>
      <xdr:rowOff>0</xdr:rowOff>
    </xdr:from>
    <xdr:to>
      <xdr:col>0</xdr:col>
      <xdr:colOff>3857625</xdr:colOff>
      <xdr:row>47</xdr:row>
      <xdr:rowOff>152400</xdr:rowOff>
    </xdr:to>
    <xdr:pic>
      <xdr:nvPicPr>
        <xdr:cNvPr id="5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38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3686175</xdr:colOff>
      <xdr:row>47</xdr:row>
      <xdr:rowOff>0</xdr:rowOff>
    </xdr:from>
    <xdr:to>
      <xdr:col>0</xdr:col>
      <xdr:colOff>3857625</xdr:colOff>
      <xdr:row>47</xdr:row>
      <xdr:rowOff>152400</xdr:rowOff>
    </xdr:to>
    <xdr:pic>
      <xdr:nvPicPr>
        <xdr:cNvPr id="6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18383250"/>
          <a:ext cx="17145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2"/>
  <sheetViews>
    <sheetView tabSelected="1" zoomScalePageLayoutView="0" workbookViewId="0" topLeftCell="A1">
      <selection activeCell="B5" sqref="B5:K5"/>
    </sheetView>
  </sheetViews>
  <sheetFormatPr defaultColWidth="9.00390625" defaultRowHeight="12.75"/>
  <cols>
    <col min="1" max="1" width="55.625" style="17" customWidth="1"/>
    <col min="2" max="2" width="4.625" style="4" customWidth="1"/>
    <col min="3" max="3" width="4.25390625" style="4" customWidth="1"/>
    <col min="4" max="4" width="10.125" style="4" customWidth="1"/>
    <col min="5" max="5" width="5.25390625" style="10" customWidth="1"/>
    <col min="6" max="6" width="22.00390625" style="15" customWidth="1"/>
    <col min="7" max="7" width="16.625" style="2" bestFit="1" customWidth="1"/>
    <col min="8" max="16384" width="9.125" style="2" customWidth="1"/>
  </cols>
  <sheetData>
    <row r="1" spans="2:6" ht="12.75" customHeight="1">
      <c r="B1" s="146" t="s">
        <v>102</v>
      </c>
      <c r="C1" s="146"/>
      <c r="D1" s="146"/>
      <c r="E1" s="146"/>
      <c r="F1" s="146"/>
    </row>
    <row r="2" spans="2:12" ht="12.75">
      <c r="B2" t="s">
        <v>74</v>
      </c>
      <c r="D2"/>
      <c r="E2"/>
      <c r="F2"/>
      <c r="H2"/>
      <c r="I2"/>
      <c r="J2"/>
      <c r="K2"/>
      <c r="L2"/>
    </row>
    <row r="3" spans="2:12" ht="30" customHeight="1">
      <c r="B3" s="147" t="s">
        <v>203</v>
      </c>
      <c r="C3" s="147"/>
      <c r="D3" s="147"/>
      <c r="E3" s="147"/>
      <c r="F3" s="147"/>
      <c r="H3"/>
      <c r="I3"/>
      <c r="J3"/>
      <c r="K3"/>
      <c r="L3"/>
    </row>
    <row r="4" spans="2:12" ht="12.75">
      <c r="B4" t="s">
        <v>204</v>
      </c>
      <c r="D4"/>
      <c r="E4"/>
      <c r="F4"/>
      <c r="H4"/>
      <c r="I4"/>
      <c r="J4"/>
      <c r="K4"/>
      <c r="L4"/>
    </row>
    <row r="5" spans="2:12" ht="12.75">
      <c r="B5" s="145" t="s">
        <v>288</v>
      </c>
      <c r="C5" s="145"/>
      <c r="D5" s="145"/>
      <c r="E5" s="145"/>
      <c r="F5" s="145"/>
      <c r="G5" s="145"/>
      <c r="H5" s="145"/>
      <c r="I5" s="145"/>
      <c r="J5" s="145"/>
      <c r="K5" s="145"/>
      <c r="L5"/>
    </row>
    <row r="6" spans="1:6" ht="15.75">
      <c r="A6" s="18"/>
      <c r="B6" s="1"/>
      <c r="C6" s="1"/>
      <c r="D6" s="1"/>
      <c r="E6" s="1"/>
      <c r="F6" s="13"/>
    </row>
    <row r="7" spans="1:6" ht="24.75" customHeight="1">
      <c r="A7" s="148" t="s">
        <v>215</v>
      </c>
      <c r="B7" s="148"/>
      <c r="C7" s="148"/>
      <c r="D7" s="148"/>
      <c r="E7" s="148"/>
      <c r="F7" s="148"/>
    </row>
    <row r="8" spans="1:6" ht="33" customHeight="1">
      <c r="A8" s="144" t="s">
        <v>219</v>
      </c>
      <c r="B8" s="144"/>
      <c r="C8" s="144"/>
      <c r="D8" s="144"/>
      <c r="E8" s="144"/>
      <c r="F8" s="144"/>
    </row>
    <row r="9" spans="1:6" ht="15.75">
      <c r="A9" s="144"/>
      <c r="B9" s="144"/>
      <c r="C9" s="144"/>
      <c r="D9" s="144"/>
      <c r="E9" s="144"/>
      <c r="F9" s="144"/>
    </row>
    <row r="10" spans="1:6" ht="15.75">
      <c r="A10" s="139"/>
      <c r="B10" s="139"/>
      <c r="C10" s="139"/>
      <c r="D10" s="139"/>
      <c r="E10" s="139"/>
      <c r="F10" s="139"/>
    </row>
    <row r="11" spans="1:6" ht="15.75">
      <c r="A11" s="19"/>
      <c r="B11" s="3"/>
      <c r="C11" s="3"/>
      <c r="D11" s="3"/>
      <c r="E11" s="9"/>
      <c r="F11" s="14"/>
    </row>
    <row r="12" spans="1:6" ht="13.5" customHeight="1">
      <c r="A12" s="18"/>
      <c r="E12" s="7"/>
      <c r="F12" s="12" t="s">
        <v>17</v>
      </c>
    </row>
    <row r="13" spans="1:6" ht="15.75">
      <c r="A13" s="20" t="s">
        <v>18</v>
      </c>
      <c r="B13" s="21" t="s">
        <v>19</v>
      </c>
      <c r="C13" s="21" t="s">
        <v>20</v>
      </c>
      <c r="D13" s="21" t="s">
        <v>21</v>
      </c>
      <c r="E13" s="21" t="s">
        <v>22</v>
      </c>
      <c r="F13" s="22" t="s">
        <v>226</v>
      </c>
    </row>
    <row r="14" spans="1:6" ht="15.75">
      <c r="A14" s="23"/>
      <c r="B14" s="24"/>
      <c r="C14" s="24"/>
      <c r="D14" s="24"/>
      <c r="E14" s="24"/>
      <c r="F14" s="25"/>
    </row>
    <row r="15" spans="1:7" s="16" customFormat="1" ht="20.25">
      <c r="A15" s="26" t="s">
        <v>23</v>
      </c>
      <c r="B15" s="27"/>
      <c r="C15" s="27"/>
      <c r="D15" s="27"/>
      <c r="E15" s="28"/>
      <c r="F15" s="110">
        <f>F16+F134+F140+F154+F158+F165+F305+F373+F412+F418+F430+F434</f>
        <v>260124.74000000002</v>
      </c>
      <c r="G15" s="115"/>
    </row>
    <row r="16" spans="1:7" ht="37.5">
      <c r="A16" s="127" t="s">
        <v>24</v>
      </c>
      <c r="B16" s="128" t="s">
        <v>25</v>
      </c>
      <c r="C16" s="129"/>
      <c r="D16" s="129"/>
      <c r="E16" s="130"/>
      <c r="F16" s="131">
        <f>SUM(F17+F23+F29+F48+F69+75:75)</f>
        <v>41380.600000000006</v>
      </c>
      <c r="G16" s="73"/>
    </row>
    <row r="17" spans="1:6" s="8" customFormat="1" ht="48">
      <c r="A17" s="47" t="s">
        <v>81</v>
      </c>
      <c r="B17" s="30" t="s">
        <v>25</v>
      </c>
      <c r="C17" s="30" t="s">
        <v>6</v>
      </c>
      <c r="D17" s="31"/>
      <c r="E17" s="31"/>
      <c r="F17" s="55">
        <f>SUM(F18)</f>
        <v>1759.3</v>
      </c>
    </row>
    <row r="18" spans="1:6" ht="60.75" customHeight="1">
      <c r="A18" s="33" t="s">
        <v>82</v>
      </c>
      <c r="B18" s="34" t="s">
        <v>25</v>
      </c>
      <c r="C18" s="34" t="s">
        <v>6</v>
      </c>
      <c r="D18" s="34" t="s">
        <v>54</v>
      </c>
      <c r="E18" s="34"/>
      <c r="F18" s="56">
        <f>F19</f>
        <v>1759.3</v>
      </c>
    </row>
    <row r="19" spans="1:6" s="5" customFormat="1" ht="15.75">
      <c r="A19" s="33" t="s">
        <v>55</v>
      </c>
      <c r="B19" s="34" t="s">
        <v>25</v>
      </c>
      <c r="C19" s="34" t="s">
        <v>6</v>
      </c>
      <c r="D19" s="34" t="s">
        <v>105</v>
      </c>
      <c r="E19" s="34"/>
      <c r="F19" s="56">
        <f>F22</f>
        <v>1759.3</v>
      </c>
    </row>
    <row r="20" spans="1:6" s="5" customFormat="1" ht="75.75" customHeight="1">
      <c r="A20" s="33" t="s">
        <v>108</v>
      </c>
      <c r="B20" s="34" t="s">
        <v>25</v>
      </c>
      <c r="C20" s="34" t="s">
        <v>6</v>
      </c>
      <c r="D20" s="34" t="s">
        <v>105</v>
      </c>
      <c r="E20" s="34" t="s">
        <v>109</v>
      </c>
      <c r="F20" s="56">
        <f>SUM(F21)</f>
        <v>1759.3</v>
      </c>
    </row>
    <row r="21" spans="1:6" s="5" customFormat="1" ht="30" customHeight="1">
      <c r="A21" s="33" t="s">
        <v>217</v>
      </c>
      <c r="B21" s="34" t="s">
        <v>25</v>
      </c>
      <c r="C21" s="34" t="s">
        <v>6</v>
      </c>
      <c r="D21" s="34" t="s">
        <v>105</v>
      </c>
      <c r="E21" s="34" t="s">
        <v>110</v>
      </c>
      <c r="F21" s="56">
        <f>SUM(F22)</f>
        <v>1759.3</v>
      </c>
    </row>
    <row r="22" spans="1:6" s="5" customFormat="1" ht="16.5" customHeight="1">
      <c r="A22" s="23" t="s">
        <v>106</v>
      </c>
      <c r="B22" s="24" t="s">
        <v>25</v>
      </c>
      <c r="C22" s="24" t="s">
        <v>6</v>
      </c>
      <c r="D22" s="24" t="s">
        <v>105</v>
      </c>
      <c r="E22" s="24" t="s">
        <v>107</v>
      </c>
      <c r="F22" s="57">
        <v>1759.3</v>
      </c>
    </row>
    <row r="23" spans="1:6" s="8" customFormat="1" ht="60" customHeight="1">
      <c r="A23" s="47" t="s">
        <v>83</v>
      </c>
      <c r="B23" s="41" t="s">
        <v>25</v>
      </c>
      <c r="C23" s="41" t="s">
        <v>7</v>
      </c>
      <c r="D23" s="43"/>
      <c r="E23" s="43"/>
      <c r="F23" s="58">
        <f>F24</f>
        <v>9.8</v>
      </c>
    </row>
    <row r="24" spans="1:6" s="8" customFormat="1" ht="65.25" customHeight="1">
      <c r="A24" s="33" t="s">
        <v>82</v>
      </c>
      <c r="B24" s="34" t="s">
        <v>25</v>
      </c>
      <c r="C24" s="34" t="s">
        <v>7</v>
      </c>
      <c r="D24" s="34" t="s">
        <v>54</v>
      </c>
      <c r="E24" s="24"/>
      <c r="F24" s="59">
        <f>SUM(F25)</f>
        <v>9.8</v>
      </c>
    </row>
    <row r="25" spans="1:6" s="5" customFormat="1" ht="30" customHeight="1">
      <c r="A25" s="33" t="s">
        <v>78</v>
      </c>
      <c r="B25" s="34" t="s">
        <v>25</v>
      </c>
      <c r="C25" s="34" t="s">
        <v>7</v>
      </c>
      <c r="D25" s="34" t="s">
        <v>95</v>
      </c>
      <c r="E25" s="34"/>
      <c r="F25" s="56">
        <f>SUM(F26)</f>
        <v>9.8</v>
      </c>
    </row>
    <row r="26" spans="1:6" s="5" customFormat="1" ht="29.25" customHeight="1">
      <c r="A26" s="48" t="s">
        <v>159</v>
      </c>
      <c r="B26" s="34" t="s">
        <v>25</v>
      </c>
      <c r="C26" s="34" t="s">
        <v>7</v>
      </c>
      <c r="D26" s="34" t="s">
        <v>95</v>
      </c>
      <c r="E26" s="34" t="s">
        <v>114</v>
      </c>
      <c r="F26" s="56">
        <f>SUM(F27)</f>
        <v>9.8</v>
      </c>
    </row>
    <row r="27" spans="1:6" s="5" customFormat="1" ht="28.5" customHeight="1">
      <c r="A27" s="48" t="s">
        <v>172</v>
      </c>
      <c r="B27" s="34" t="s">
        <v>25</v>
      </c>
      <c r="C27" s="34" t="s">
        <v>7</v>
      </c>
      <c r="D27" s="34" t="s">
        <v>95</v>
      </c>
      <c r="E27" s="34" t="s">
        <v>116</v>
      </c>
      <c r="F27" s="56">
        <f>SUM(F28)</f>
        <v>9.8</v>
      </c>
    </row>
    <row r="28" spans="1:6" s="5" customFormat="1" ht="30.75" customHeight="1">
      <c r="A28" s="49" t="s">
        <v>161</v>
      </c>
      <c r="B28" s="24" t="s">
        <v>25</v>
      </c>
      <c r="C28" s="24" t="s">
        <v>7</v>
      </c>
      <c r="D28" s="24" t="s">
        <v>95</v>
      </c>
      <c r="E28" s="24" t="s">
        <v>118</v>
      </c>
      <c r="F28" s="57">
        <v>9.8</v>
      </c>
    </row>
    <row r="29" spans="1:6" s="8" customFormat="1" ht="60.75" customHeight="1">
      <c r="A29" s="47" t="s">
        <v>79</v>
      </c>
      <c r="B29" s="41" t="s">
        <v>25</v>
      </c>
      <c r="C29" s="41" t="s">
        <v>8</v>
      </c>
      <c r="D29" s="43"/>
      <c r="E29" s="43"/>
      <c r="F29" s="58">
        <f>SUM(F30+F44+F46)</f>
        <v>22660.5</v>
      </c>
    </row>
    <row r="30" spans="1:6" ht="63" customHeight="1">
      <c r="A30" s="33" t="s">
        <v>82</v>
      </c>
      <c r="B30" s="34" t="s">
        <v>25</v>
      </c>
      <c r="C30" s="34" t="s">
        <v>8</v>
      </c>
      <c r="D30" s="34" t="s">
        <v>54</v>
      </c>
      <c r="E30" s="34"/>
      <c r="F30" s="56">
        <f>F31</f>
        <v>15980.000000000002</v>
      </c>
    </row>
    <row r="31" spans="1:6" s="5" customFormat="1" ht="15.75">
      <c r="A31" s="33" t="s">
        <v>3</v>
      </c>
      <c r="B31" s="34" t="s">
        <v>25</v>
      </c>
      <c r="C31" s="34" t="s">
        <v>8</v>
      </c>
      <c r="D31" s="34" t="s">
        <v>57</v>
      </c>
      <c r="E31" s="34"/>
      <c r="F31" s="56">
        <f>SUM(F32+F36+F40)</f>
        <v>15980.000000000002</v>
      </c>
    </row>
    <row r="32" spans="1:6" s="5" customFormat="1" ht="78.75" customHeight="1">
      <c r="A32" s="48" t="s">
        <v>108</v>
      </c>
      <c r="B32" s="34" t="s">
        <v>25</v>
      </c>
      <c r="C32" s="34" t="s">
        <v>8</v>
      </c>
      <c r="D32" s="34" t="s">
        <v>57</v>
      </c>
      <c r="E32" s="34" t="s">
        <v>109</v>
      </c>
      <c r="F32" s="56">
        <f>SUM(F33)</f>
        <v>11811.7</v>
      </c>
    </row>
    <row r="33" spans="1:6" s="5" customFormat="1" ht="27" customHeight="1">
      <c r="A33" s="48" t="s">
        <v>214</v>
      </c>
      <c r="B33" s="34" t="s">
        <v>25</v>
      </c>
      <c r="C33" s="34" t="s">
        <v>8</v>
      </c>
      <c r="D33" s="34" t="s">
        <v>57</v>
      </c>
      <c r="E33" s="34" t="s">
        <v>110</v>
      </c>
      <c r="F33" s="56">
        <f>SUM(F34:F35)</f>
        <v>11811.7</v>
      </c>
    </row>
    <row r="34" spans="1:6" s="5" customFormat="1" ht="15.75">
      <c r="A34" s="49" t="s">
        <v>112</v>
      </c>
      <c r="B34" s="24" t="s">
        <v>25</v>
      </c>
      <c r="C34" s="24" t="s">
        <v>8</v>
      </c>
      <c r="D34" s="24" t="s">
        <v>57</v>
      </c>
      <c r="E34" s="24" t="s">
        <v>107</v>
      </c>
      <c r="F34" s="57">
        <v>11305.2</v>
      </c>
    </row>
    <row r="35" spans="1:6" s="5" customFormat="1" ht="28.5" customHeight="1">
      <c r="A35" s="49" t="s">
        <v>119</v>
      </c>
      <c r="B35" s="24" t="s">
        <v>25</v>
      </c>
      <c r="C35" s="24" t="s">
        <v>8</v>
      </c>
      <c r="D35" s="24" t="s">
        <v>57</v>
      </c>
      <c r="E35" s="24" t="s">
        <v>120</v>
      </c>
      <c r="F35" s="57">
        <v>506.5</v>
      </c>
    </row>
    <row r="36" spans="1:6" s="5" customFormat="1" ht="30" customHeight="1">
      <c r="A36" s="48" t="s">
        <v>159</v>
      </c>
      <c r="B36" s="34" t="s">
        <v>25</v>
      </c>
      <c r="C36" s="34" t="s">
        <v>8</v>
      </c>
      <c r="D36" s="34" t="s">
        <v>57</v>
      </c>
      <c r="E36" s="34" t="s">
        <v>114</v>
      </c>
      <c r="F36" s="56">
        <f>SUM(F37)</f>
        <v>4093.1</v>
      </c>
    </row>
    <row r="37" spans="1:6" s="5" customFormat="1" ht="30" customHeight="1">
      <c r="A37" s="48" t="s">
        <v>172</v>
      </c>
      <c r="B37" s="34" t="s">
        <v>25</v>
      </c>
      <c r="C37" s="34" t="s">
        <v>8</v>
      </c>
      <c r="D37" s="34" t="s">
        <v>57</v>
      </c>
      <c r="E37" s="34" t="s">
        <v>116</v>
      </c>
      <c r="F37" s="56">
        <f>SUM(F38:F39)</f>
        <v>4093.1</v>
      </c>
    </row>
    <row r="38" spans="1:6" s="5" customFormat="1" ht="31.5">
      <c r="A38" s="49" t="s">
        <v>121</v>
      </c>
      <c r="B38" s="24" t="s">
        <v>25</v>
      </c>
      <c r="C38" s="24" t="s">
        <v>8</v>
      </c>
      <c r="D38" s="24" t="s">
        <v>57</v>
      </c>
      <c r="E38" s="24" t="s">
        <v>122</v>
      </c>
      <c r="F38" s="57">
        <v>428.5</v>
      </c>
    </row>
    <row r="39" spans="1:6" s="5" customFormat="1" ht="31.5">
      <c r="A39" s="49" t="s">
        <v>161</v>
      </c>
      <c r="B39" s="24" t="s">
        <v>25</v>
      </c>
      <c r="C39" s="24" t="s">
        <v>8</v>
      </c>
      <c r="D39" s="24" t="s">
        <v>57</v>
      </c>
      <c r="E39" s="24" t="s">
        <v>118</v>
      </c>
      <c r="F39" s="57">
        <v>3664.6</v>
      </c>
    </row>
    <row r="40" spans="1:6" s="5" customFormat="1" ht="17.25" customHeight="1">
      <c r="A40" s="48" t="s">
        <v>124</v>
      </c>
      <c r="B40" s="34" t="s">
        <v>25</v>
      </c>
      <c r="C40" s="34" t="s">
        <v>8</v>
      </c>
      <c r="D40" s="34" t="s">
        <v>57</v>
      </c>
      <c r="E40" s="34" t="s">
        <v>126</v>
      </c>
      <c r="F40" s="56">
        <f>SUM(F41)</f>
        <v>75.2</v>
      </c>
    </row>
    <row r="41" spans="1:6" s="5" customFormat="1" ht="19.5" customHeight="1">
      <c r="A41" s="48" t="s">
        <v>125</v>
      </c>
      <c r="B41" s="34" t="s">
        <v>25</v>
      </c>
      <c r="C41" s="34" t="s">
        <v>8</v>
      </c>
      <c r="D41" s="34" t="s">
        <v>57</v>
      </c>
      <c r="E41" s="34" t="s">
        <v>127</v>
      </c>
      <c r="F41" s="56">
        <f>SUM(F42:F43)</f>
        <v>75.2</v>
      </c>
    </row>
    <row r="42" spans="1:6" s="5" customFormat="1" ht="30" customHeight="1">
      <c r="A42" s="49" t="s">
        <v>128</v>
      </c>
      <c r="B42" s="24" t="s">
        <v>25</v>
      </c>
      <c r="C42" s="24" t="s">
        <v>8</v>
      </c>
      <c r="D42" s="24" t="s">
        <v>57</v>
      </c>
      <c r="E42" s="24" t="s">
        <v>129</v>
      </c>
      <c r="F42" s="57">
        <v>70.4</v>
      </c>
    </row>
    <row r="43" spans="1:6" s="5" customFormat="1" ht="19.5" customHeight="1">
      <c r="A43" s="49" t="s">
        <v>125</v>
      </c>
      <c r="B43" s="24" t="s">
        <v>25</v>
      </c>
      <c r="C43" s="24" t="s">
        <v>8</v>
      </c>
      <c r="D43" s="24" t="s">
        <v>57</v>
      </c>
      <c r="E43" s="24" t="s">
        <v>131</v>
      </c>
      <c r="F43" s="57">
        <v>4.8</v>
      </c>
    </row>
    <row r="44" spans="1:6" s="5" customFormat="1" ht="45.75" customHeight="1">
      <c r="A44" s="48" t="s">
        <v>277</v>
      </c>
      <c r="B44" s="34" t="s">
        <v>25</v>
      </c>
      <c r="C44" s="34" t="s">
        <v>8</v>
      </c>
      <c r="D44" s="34" t="s">
        <v>144</v>
      </c>
      <c r="E44" s="34"/>
      <c r="F44" s="56">
        <v>32.8</v>
      </c>
    </row>
    <row r="45" spans="1:6" s="5" customFormat="1" ht="22.5" customHeight="1">
      <c r="A45" s="49" t="s">
        <v>112</v>
      </c>
      <c r="B45" s="24" t="s">
        <v>25</v>
      </c>
      <c r="C45" s="24" t="s">
        <v>8</v>
      </c>
      <c r="D45" s="24" t="s">
        <v>144</v>
      </c>
      <c r="E45" s="24" t="s">
        <v>118</v>
      </c>
      <c r="F45" s="57">
        <v>32.8</v>
      </c>
    </row>
    <row r="46" spans="1:6" s="5" customFormat="1" ht="66.75" customHeight="1">
      <c r="A46" s="48" t="s">
        <v>255</v>
      </c>
      <c r="B46" s="34" t="s">
        <v>25</v>
      </c>
      <c r="C46" s="34" t="s">
        <v>8</v>
      </c>
      <c r="D46" s="34" t="s">
        <v>227</v>
      </c>
      <c r="E46" s="34"/>
      <c r="F46" s="56">
        <f>SUM(F47)</f>
        <v>6647.7</v>
      </c>
    </row>
    <row r="47" spans="1:6" s="5" customFormat="1" ht="18.75" customHeight="1">
      <c r="A47" s="49" t="s">
        <v>112</v>
      </c>
      <c r="B47" s="24" t="s">
        <v>25</v>
      </c>
      <c r="C47" s="24" t="s">
        <v>8</v>
      </c>
      <c r="D47" s="24" t="s">
        <v>227</v>
      </c>
      <c r="E47" s="24" t="s">
        <v>107</v>
      </c>
      <c r="F47" s="57">
        <v>6647.7</v>
      </c>
    </row>
    <row r="48" spans="1:6" s="8" customFormat="1" ht="48" customHeight="1">
      <c r="A48" s="47" t="s">
        <v>123</v>
      </c>
      <c r="B48" s="41" t="s">
        <v>25</v>
      </c>
      <c r="C48" s="41" t="s">
        <v>10</v>
      </c>
      <c r="D48" s="41"/>
      <c r="E48" s="41"/>
      <c r="F48" s="58">
        <f>SUM(F49+F67)</f>
        <v>11520.2</v>
      </c>
    </row>
    <row r="49" spans="1:6" ht="61.5" customHeight="1">
      <c r="A49" s="33" t="s">
        <v>80</v>
      </c>
      <c r="B49" s="34" t="s">
        <v>25</v>
      </c>
      <c r="C49" s="34" t="s">
        <v>10</v>
      </c>
      <c r="D49" s="34" t="s">
        <v>54</v>
      </c>
      <c r="E49" s="24"/>
      <c r="F49" s="56">
        <f>SUM(F50+F62)</f>
        <v>7228.5</v>
      </c>
    </row>
    <row r="50" spans="1:6" s="5" customFormat="1" ht="15.75">
      <c r="A50" s="33" t="s">
        <v>3</v>
      </c>
      <c r="B50" s="34" t="s">
        <v>25</v>
      </c>
      <c r="C50" s="34" t="s">
        <v>10</v>
      </c>
      <c r="D50" s="34" t="s">
        <v>57</v>
      </c>
      <c r="E50" s="34"/>
      <c r="F50" s="56">
        <f>SUM(F51+F55+F59)</f>
        <v>5764.4</v>
      </c>
    </row>
    <row r="51" spans="1:6" s="5" customFormat="1" ht="76.5" customHeight="1">
      <c r="A51" s="48" t="s">
        <v>108</v>
      </c>
      <c r="B51" s="34" t="s">
        <v>25</v>
      </c>
      <c r="C51" s="34" t="s">
        <v>10</v>
      </c>
      <c r="D51" s="34" t="s">
        <v>57</v>
      </c>
      <c r="E51" s="34" t="s">
        <v>109</v>
      </c>
      <c r="F51" s="56">
        <f>SUM(F52)</f>
        <v>4977</v>
      </c>
    </row>
    <row r="52" spans="1:6" s="5" customFormat="1" ht="29.25" customHeight="1">
      <c r="A52" s="48" t="s">
        <v>214</v>
      </c>
      <c r="B52" s="34" t="s">
        <v>25</v>
      </c>
      <c r="C52" s="34" t="s">
        <v>10</v>
      </c>
      <c r="D52" s="34" t="s">
        <v>57</v>
      </c>
      <c r="E52" s="34" t="s">
        <v>110</v>
      </c>
      <c r="F52" s="56">
        <f>SUM(F53:F54)</f>
        <v>4977</v>
      </c>
    </row>
    <row r="53" spans="1:6" s="5" customFormat="1" ht="15" customHeight="1">
      <c r="A53" s="49" t="s">
        <v>112</v>
      </c>
      <c r="B53" s="24" t="s">
        <v>25</v>
      </c>
      <c r="C53" s="24" t="s">
        <v>10</v>
      </c>
      <c r="D53" s="24" t="s">
        <v>57</v>
      </c>
      <c r="E53" s="24" t="s">
        <v>107</v>
      </c>
      <c r="F53" s="57">
        <v>4935</v>
      </c>
    </row>
    <row r="54" spans="1:6" s="5" customFormat="1" ht="15.75" customHeight="1">
      <c r="A54" s="49" t="s">
        <v>119</v>
      </c>
      <c r="B54" s="24" t="s">
        <v>25</v>
      </c>
      <c r="C54" s="24" t="s">
        <v>10</v>
      </c>
      <c r="D54" s="24" t="s">
        <v>57</v>
      </c>
      <c r="E54" s="24" t="s">
        <v>120</v>
      </c>
      <c r="F54" s="57">
        <v>42</v>
      </c>
    </row>
    <row r="55" spans="1:6" s="5" customFormat="1" ht="30.75" customHeight="1">
      <c r="A55" s="48" t="s">
        <v>113</v>
      </c>
      <c r="B55" s="34" t="s">
        <v>25</v>
      </c>
      <c r="C55" s="34" t="s">
        <v>10</v>
      </c>
      <c r="D55" s="34" t="s">
        <v>57</v>
      </c>
      <c r="E55" s="34" t="s">
        <v>114</v>
      </c>
      <c r="F55" s="56">
        <f>SUM(F56)</f>
        <v>785.4</v>
      </c>
    </row>
    <row r="56" spans="1:6" s="5" customFormat="1" ht="29.25" customHeight="1">
      <c r="A56" s="48" t="s">
        <v>115</v>
      </c>
      <c r="B56" s="34" t="s">
        <v>25</v>
      </c>
      <c r="C56" s="34" t="s">
        <v>10</v>
      </c>
      <c r="D56" s="34" t="s">
        <v>57</v>
      </c>
      <c r="E56" s="34" t="s">
        <v>116</v>
      </c>
      <c r="F56" s="56">
        <f>SUM(F57:F58)</f>
        <v>785.4</v>
      </c>
    </row>
    <row r="57" spans="1:6" s="5" customFormat="1" ht="33.75" customHeight="1">
      <c r="A57" s="49" t="s">
        <v>121</v>
      </c>
      <c r="B57" s="24" t="s">
        <v>25</v>
      </c>
      <c r="C57" s="24" t="s">
        <v>10</v>
      </c>
      <c r="D57" s="24" t="s">
        <v>57</v>
      </c>
      <c r="E57" s="24" t="s">
        <v>122</v>
      </c>
      <c r="F57" s="57">
        <v>342.2</v>
      </c>
    </row>
    <row r="58" spans="1:6" s="5" customFormat="1" ht="30.75" customHeight="1">
      <c r="A58" s="49" t="s">
        <v>161</v>
      </c>
      <c r="B58" s="24" t="s">
        <v>25</v>
      </c>
      <c r="C58" s="24" t="s">
        <v>10</v>
      </c>
      <c r="D58" s="24" t="s">
        <v>57</v>
      </c>
      <c r="E58" s="24" t="s">
        <v>118</v>
      </c>
      <c r="F58" s="57">
        <v>443.2</v>
      </c>
    </row>
    <row r="59" spans="1:6" s="5" customFormat="1" ht="18.75" customHeight="1">
      <c r="A59" s="48" t="s">
        <v>124</v>
      </c>
      <c r="B59" s="34" t="s">
        <v>25</v>
      </c>
      <c r="C59" s="34" t="s">
        <v>10</v>
      </c>
      <c r="D59" s="34" t="s">
        <v>57</v>
      </c>
      <c r="E59" s="34" t="s">
        <v>126</v>
      </c>
      <c r="F59" s="56">
        <f>SUM(F60)</f>
        <v>2</v>
      </c>
    </row>
    <row r="60" spans="1:6" s="5" customFormat="1" ht="17.25" customHeight="1">
      <c r="A60" s="48" t="s">
        <v>125</v>
      </c>
      <c r="B60" s="34" t="s">
        <v>25</v>
      </c>
      <c r="C60" s="34" t="s">
        <v>10</v>
      </c>
      <c r="D60" s="34" t="s">
        <v>57</v>
      </c>
      <c r="E60" s="34" t="s">
        <v>127</v>
      </c>
      <c r="F60" s="56">
        <f>SUM(F61)</f>
        <v>2</v>
      </c>
    </row>
    <row r="61" spans="1:6" s="5" customFormat="1" ht="21" customHeight="1">
      <c r="A61" s="49" t="s">
        <v>130</v>
      </c>
      <c r="B61" s="24" t="s">
        <v>25</v>
      </c>
      <c r="C61" s="24" t="s">
        <v>10</v>
      </c>
      <c r="D61" s="24" t="s">
        <v>57</v>
      </c>
      <c r="E61" s="24" t="s">
        <v>131</v>
      </c>
      <c r="F61" s="57">
        <v>2</v>
      </c>
    </row>
    <row r="62" spans="1:6" s="5" customFormat="1" ht="30" customHeight="1">
      <c r="A62" s="33" t="s">
        <v>47</v>
      </c>
      <c r="B62" s="34" t="s">
        <v>25</v>
      </c>
      <c r="C62" s="34" t="s">
        <v>10</v>
      </c>
      <c r="D62" s="34" t="s">
        <v>96</v>
      </c>
      <c r="E62" s="34"/>
      <c r="F62" s="56">
        <f>SUM(F63)</f>
        <v>1464.1</v>
      </c>
    </row>
    <row r="63" spans="1:6" s="5" customFormat="1" ht="80.25" customHeight="1">
      <c r="A63" s="48" t="s">
        <v>108</v>
      </c>
      <c r="B63" s="34" t="s">
        <v>25</v>
      </c>
      <c r="C63" s="34" t="s">
        <v>10</v>
      </c>
      <c r="D63" s="34" t="s">
        <v>96</v>
      </c>
      <c r="E63" s="34" t="s">
        <v>109</v>
      </c>
      <c r="F63" s="56">
        <f>SUM(F64)</f>
        <v>1464.1</v>
      </c>
    </row>
    <row r="64" spans="1:6" s="5" customFormat="1" ht="33" customHeight="1">
      <c r="A64" s="48" t="s">
        <v>214</v>
      </c>
      <c r="B64" s="34" t="s">
        <v>25</v>
      </c>
      <c r="C64" s="34" t="s">
        <v>10</v>
      </c>
      <c r="D64" s="34" t="s">
        <v>96</v>
      </c>
      <c r="E64" s="34" t="s">
        <v>110</v>
      </c>
      <c r="F64" s="56">
        <f>SUM(F65:F66)</f>
        <v>1464.1</v>
      </c>
    </row>
    <row r="65" spans="1:6" s="5" customFormat="1" ht="17.25" customHeight="1">
      <c r="A65" s="49" t="s">
        <v>112</v>
      </c>
      <c r="B65" s="24" t="s">
        <v>25</v>
      </c>
      <c r="C65" s="24" t="s">
        <v>10</v>
      </c>
      <c r="D65" s="24" t="s">
        <v>96</v>
      </c>
      <c r="E65" s="24" t="s">
        <v>107</v>
      </c>
      <c r="F65" s="57">
        <v>1462.5</v>
      </c>
    </row>
    <row r="66" spans="1:6" s="5" customFormat="1" ht="30.75" customHeight="1">
      <c r="A66" s="49" t="s">
        <v>119</v>
      </c>
      <c r="B66" s="24" t="s">
        <v>25</v>
      </c>
      <c r="C66" s="24" t="s">
        <v>10</v>
      </c>
      <c r="D66" s="24" t="s">
        <v>96</v>
      </c>
      <c r="E66" s="24" t="s">
        <v>120</v>
      </c>
      <c r="F66" s="57">
        <v>1.6</v>
      </c>
    </row>
    <row r="67" spans="1:6" s="5" customFormat="1" ht="62.25" customHeight="1">
      <c r="A67" s="48" t="s">
        <v>256</v>
      </c>
      <c r="B67" s="34" t="s">
        <v>25</v>
      </c>
      <c r="C67" s="34" t="s">
        <v>10</v>
      </c>
      <c r="D67" s="34" t="s">
        <v>227</v>
      </c>
      <c r="E67" s="34"/>
      <c r="F67" s="56">
        <f>SUM(F68)</f>
        <v>4291.7</v>
      </c>
    </row>
    <row r="68" spans="1:6" s="5" customFormat="1" ht="17.25" customHeight="1">
      <c r="A68" s="49" t="s">
        <v>112</v>
      </c>
      <c r="B68" s="24" t="s">
        <v>25</v>
      </c>
      <c r="C68" s="24" t="s">
        <v>10</v>
      </c>
      <c r="D68" s="24" t="s">
        <v>227</v>
      </c>
      <c r="E68" s="24" t="s">
        <v>107</v>
      </c>
      <c r="F68" s="57">
        <v>4291.7</v>
      </c>
    </row>
    <row r="69" spans="1:6" s="5" customFormat="1" ht="21.75" customHeight="1">
      <c r="A69" s="95" t="s">
        <v>208</v>
      </c>
      <c r="B69" s="43"/>
      <c r="C69" s="43"/>
      <c r="D69" s="43"/>
      <c r="E69" s="43"/>
      <c r="F69" s="58">
        <f>SUM(F70)</f>
        <v>600</v>
      </c>
    </row>
    <row r="70" spans="1:6" s="5" customFormat="1" ht="15.75" customHeight="1">
      <c r="A70" s="65" t="s">
        <v>209</v>
      </c>
      <c r="B70" s="36" t="s">
        <v>25</v>
      </c>
      <c r="C70" s="36" t="s">
        <v>11</v>
      </c>
      <c r="D70" s="36" t="s">
        <v>210</v>
      </c>
      <c r="E70" s="36"/>
      <c r="F70" s="56">
        <f>SUM(F71)</f>
        <v>600</v>
      </c>
    </row>
    <row r="71" spans="1:6" s="5" customFormat="1" ht="30.75" customHeight="1">
      <c r="A71" s="65" t="s">
        <v>211</v>
      </c>
      <c r="B71" s="36" t="s">
        <v>25</v>
      </c>
      <c r="C71" s="36" t="s">
        <v>11</v>
      </c>
      <c r="D71" s="36" t="s">
        <v>212</v>
      </c>
      <c r="E71" s="36"/>
      <c r="F71" s="56">
        <f>SUM(F72)</f>
        <v>600</v>
      </c>
    </row>
    <row r="72" spans="1:6" s="5" customFormat="1" ht="30" customHeight="1">
      <c r="A72" s="48" t="s">
        <v>159</v>
      </c>
      <c r="B72" s="36" t="s">
        <v>25</v>
      </c>
      <c r="C72" s="36" t="s">
        <v>11</v>
      </c>
      <c r="D72" s="36" t="s">
        <v>212</v>
      </c>
      <c r="E72" s="34" t="s">
        <v>114</v>
      </c>
      <c r="F72" s="56">
        <f>SUM(F73)</f>
        <v>600</v>
      </c>
    </row>
    <row r="73" spans="1:6" s="5" customFormat="1" ht="30.75" customHeight="1">
      <c r="A73" s="48" t="s">
        <v>168</v>
      </c>
      <c r="B73" s="36" t="s">
        <v>25</v>
      </c>
      <c r="C73" s="36" t="s">
        <v>11</v>
      </c>
      <c r="D73" s="36" t="s">
        <v>212</v>
      </c>
      <c r="E73" s="34" t="s">
        <v>116</v>
      </c>
      <c r="F73" s="56">
        <f>SUM(F74)</f>
        <v>600</v>
      </c>
    </row>
    <row r="74" spans="1:6" s="5" customFormat="1" ht="30.75" customHeight="1">
      <c r="A74" s="49" t="s">
        <v>213</v>
      </c>
      <c r="B74" s="38" t="s">
        <v>25</v>
      </c>
      <c r="C74" s="38" t="s">
        <v>11</v>
      </c>
      <c r="D74" s="38" t="s">
        <v>212</v>
      </c>
      <c r="E74" s="24" t="s">
        <v>118</v>
      </c>
      <c r="F74" s="57">
        <v>600</v>
      </c>
    </row>
    <row r="75" spans="1:6" s="11" customFormat="1" ht="18.75" customHeight="1">
      <c r="A75" s="47" t="s">
        <v>4</v>
      </c>
      <c r="B75" s="41" t="s">
        <v>25</v>
      </c>
      <c r="C75" s="41" t="s">
        <v>84</v>
      </c>
      <c r="D75" s="41"/>
      <c r="E75" s="43"/>
      <c r="F75" s="58">
        <f>SUM(F76+F88+F90+F98+F106+F113+F121+F125)</f>
        <v>4830.8</v>
      </c>
    </row>
    <row r="76" spans="1:6" s="6" customFormat="1" ht="62.25" customHeight="1">
      <c r="A76" s="48" t="s">
        <v>132</v>
      </c>
      <c r="B76" s="34" t="s">
        <v>25</v>
      </c>
      <c r="C76" s="34" t="s">
        <v>84</v>
      </c>
      <c r="D76" s="34" t="s">
        <v>54</v>
      </c>
      <c r="E76" s="34"/>
      <c r="F76" s="56">
        <f>SUM(F77)</f>
        <v>2249.9</v>
      </c>
    </row>
    <row r="77" spans="1:6" s="5" customFormat="1" ht="15.75">
      <c r="A77" s="33" t="s">
        <v>3</v>
      </c>
      <c r="B77" s="34" t="s">
        <v>25</v>
      </c>
      <c r="C77" s="34" t="s">
        <v>84</v>
      </c>
      <c r="D77" s="34" t="s">
        <v>57</v>
      </c>
      <c r="E77" s="34"/>
      <c r="F77" s="56">
        <f>SUM(F78+F84)</f>
        <v>2249.9</v>
      </c>
    </row>
    <row r="78" spans="1:6" s="5" customFormat="1" ht="78" customHeight="1">
      <c r="A78" s="48" t="s">
        <v>158</v>
      </c>
      <c r="B78" s="34" t="s">
        <v>25</v>
      </c>
      <c r="C78" s="34" t="s">
        <v>84</v>
      </c>
      <c r="D78" s="34" t="s">
        <v>57</v>
      </c>
      <c r="E78" s="34" t="s">
        <v>109</v>
      </c>
      <c r="F78" s="60">
        <f>SUM(F81)</f>
        <v>1909.5</v>
      </c>
    </row>
    <row r="79" spans="1:6" s="5" customFormat="1" ht="99.75" customHeight="1" hidden="1">
      <c r="A79" s="37" t="s">
        <v>89</v>
      </c>
      <c r="B79" s="34" t="s">
        <v>25</v>
      </c>
      <c r="C79" s="34" t="s">
        <v>84</v>
      </c>
      <c r="D79" s="34" t="s">
        <v>90</v>
      </c>
      <c r="E79" s="34"/>
      <c r="F79" s="60">
        <f>F80</f>
        <v>0</v>
      </c>
    </row>
    <row r="80" spans="1:6" s="5" customFormat="1" ht="18" customHeight="1" hidden="1">
      <c r="A80" s="39" t="s">
        <v>58</v>
      </c>
      <c r="B80" s="34" t="s">
        <v>25</v>
      </c>
      <c r="C80" s="34" t="s">
        <v>84</v>
      </c>
      <c r="D80" s="34" t="s">
        <v>90</v>
      </c>
      <c r="E80" s="34" t="s">
        <v>56</v>
      </c>
      <c r="F80" s="60"/>
    </row>
    <row r="81" spans="1:6" s="5" customFormat="1" ht="31.5" customHeight="1">
      <c r="A81" s="48" t="s">
        <v>214</v>
      </c>
      <c r="B81" s="34" t="s">
        <v>25</v>
      </c>
      <c r="C81" s="34" t="s">
        <v>84</v>
      </c>
      <c r="D81" s="34" t="s">
        <v>57</v>
      </c>
      <c r="E81" s="34" t="s">
        <v>110</v>
      </c>
      <c r="F81" s="60">
        <f>SUM(F82:F83)</f>
        <v>1909.5</v>
      </c>
    </row>
    <row r="82" spans="1:6" s="5" customFormat="1" ht="18" customHeight="1">
      <c r="A82" s="49" t="s">
        <v>112</v>
      </c>
      <c r="B82" s="24" t="s">
        <v>25</v>
      </c>
      <c r="C82" s="24" t="s">
        <v>84</v>
      </c>
      <c r="D82" s="24" t="s">
        <v>57</v>
      </c>
      <c r="E82" s="24" t="s">
        <v>107</v>
      </c>
      <c r="F82" s="61">
        <v>1877.6</v>
      </c>
    </row>
    <row r="83" spans="1:6" s="5" customFormat="1" ht="26.25" customHeight="1">
      <c r="A83" s="49" t="s">
        <v>119</v>
      </c>
      <c r="B83" s="24" t="s">
        <v>25</v>
      </c>
      <c r="C83" s="24" t="s">
        <v>84</v>
      </c>
      <c r="D83" s="24" t="s">
        <v>57</v>
      </c>
      <c r="E83" s="24" t="s">
        <v>120</v>
      </c>
      <c r="F83" s="61">
        <v>31.9</v>
      </c>
    </row>
    <row r="84" spans="1:6" s="5" customFormat="1" ht="28.5" customHeight="1">
      <c r="A84" s="48" t="s">
        <v>159</v>
      </c>
      <c r="B84" s="34" t="s">
        <v>25</v>
      </c>
      <c r="C84" s="34" t="s">
        <v>84</v>
      </c>
      <c r="D84" s="34" t="s">
        <v>57</v>
      </c>
      <c r="E84" s="50" t="s">
        <v>114</v>
      </c>
      <c r="F84" s="60">
        <f>SUM(F85)</f>
        <v>340.4</v>
      </c>
    </row>
    <row r="85" spans="1:6" s="5" customFormat="1" ht="32.25" customHeight="1">
      <c r="A85" s="48" t="s">
        <v>160</v>
      </c>
      <c r="B85" s="34" t="s">
        <v>25</v>
      </c>
      <c r="C85" s="34" t="s">
        <v>84</v>
      </c>
      <c r="D85" s="34" t="s">
        <v>57</v>
      </c>
      <c r="E85" s="52" t="s">
        <v>116</v>
      </c>
      <c r="F85" s="60">
        <f>SUM(F86:F87)</f>
        <v>340.4</v>
      </c>
    </row>
    <row r="86" spans="1:6" s="5" customFormat="1" ht="29.25" customHeight="1">
      <c r="A86" s="49" t="s">
        <v>121</v>
      </c>
      <c r="B86" s="24" t="s">
        <v>25</v>
      </c>
      <c r="C86" s="24" t="s">
        <v>84</v>
      </c>
      <c r="D86" s="24" t="s">
        <v>57</v>
      </c>
      <c r="E86" s="53" t="s">
        <v>122</v>
      </c>
      <c r="F86" s="61">
        <v>13.9</v>
      </c>
    </row>
    <row r="87" spans="1:6" s="5" customFormat="1" ht="31.5" customHeight="1">
      <c r="A87" s="49" t="s">
        <v>161</v>
      </c>
      <c r="B87" s="24" t="s">
        <v>25</v>
      </c>
      <c r="C87" s="24" t="s">
        <v>84</v>
      </c>
      <c r="D87" s="24" t="s">
        <v>57</v>
      </c>
      <c r="E87" s="53" t="s">
        <v>118</v>
      </c>
      <c r="F87" s="61">
        <v>326.5</v>
      </c>
    </row>
    <row r="88" spans="1:6" s="5" customFormat="1" ht="65.25" customHeight="1">
      <c r="A88" s="48" t="s">
        <v>255</v>
      </c>
      <c r="B88" s="34" t="s">
        <v>25</v>
      </c>
      <c r="C88" s="34" t="s">
        <v>84</v>
      </c>
      <c r="D88" s="34" t="s">
        <v>227</v>
      </c>
      <c r="E88" s="52"/>
      <c r="F88" s="60">
        <f>SUM(F89)</f>
        <v>771</v>
      </c>
    </row>
    <row r="89" spans="1:6" s="5" customFormat="1" ht="20.25" customHeight="1">
      <c r="A89" s="49" t="s">
        <v>112</v>
      </c>
      <c r="B89" s="24" t="s">
        <v>25</v>
      </c>
      <c r="C89" s="24" t="s">
        <v>84</v>
      </c>
      <c r="D89" s="24" t="s">
        <v>227</v>
      </c>
      <c r="E89" s="53" t="s">
        <v>107</v>
      </c>
      <c r="F89" s="61">
        <v>771</v>
      </c>
    </row>
    <row r="90" spans="1:6" s="5" customFormat="1" ht="61.5" customHeight="1">
      <c r="A90" s="33" t="s">
        <v>247</v>
      </c>
      <c r="B90" s="34" t="s">
        <v>25</v>
      </c>
      <c r="C90" s="34" t="s">
        <v>84</v>
      </c>
      <c r="D90" s="34" t="s">
        <v>229</v>
      </c>
      <c r="E90" s="34"/>
      <c r="F90" s="64">
        <f>SUM(F91+F94)</f>
        <v>371</v>
      </c>
    </row>
    <row r="91" spans="1:6" s="5" customFormat="1" ht="62.25" customHeight="1">
      <c r="A91" s="48" t="s">
        <v>108</v>
      </c>
      <c r="B91" s="34" t="s">
        <v>25</v>
      </c>
      <c r="C91" s="34" t="s">
        <v>84</v>
      </c>
      <c r="D91" s="34" t="s">
        <v>229</v>
      </c>
      <c r="E91" s="34" t="s">
        <v>109</v>
      </c>
      <c r="F91" s="64">
        <f>SUM(F93:F93)</f>
        <v>285.4</v>
      </c>
    </row>
    <row r="92" spans="1:6" s="5" customFormat="1" ht="30" customHeight="1">
      <c r="A92" s="48" t="s">
        <v>214</v>
      </c>
      <c r="B92" s="34" t="s">
        <v>25</v>
      </c>
      <c r="C92" s="34" t="s">
        <v>84</v>
      </c>
      <c r="D92" s="34" t="s">
        <v>229</v>
      </c>
      <c r="E92" s="34" t="s">
        <v>110</v>
      </c>
      <c r="F92" s="64">
        <f>SUM(F93:F93)</f>
        <v>285.4</v>
      </c>
    </row>
    <row r="93" spans="1:6" s="5" customFormat="1" ht="18" customHeight="1">
      <c r="A93" s="49" t="s">
        <v>112</v>
      </c>
      <c r="B93" s="24" t="s">
        <v>25</v>
      </c>
      <c r="C93" s="24" t="s">
        <v>84</v>
      </c>
      <c r="D93" s="24" t="s">
        <v>229</v>
      </c>
      <c r="E93" s="24" t="s">
        <v>107</v>
      </c>
      <c r="F93" s="74">
        <v>285.4</v>
      </c>
    </row>
    <row r="94" spans="1:6" s="5" customFormat="1" ht="31.5" customHeight="1">
      <c r="A94" s="48" t="s">
        <v>159</v>
      </c>
      <c r="B94" s="34" t="s">
        <v>25</v>
      </c>
      <c r="C94" s="34" t="s">
        <v>84</v>
      </c>
      <c r="D94" s="34" t="s">
        <v>229</v>
      </c>
      <c r="E94" s="34" t="s">
        <v>114</v>
      </c>
      <c r="F94" s="64">
        <f>SUM(F95)</f>
        <v>85.6</v>
      </c>
    </row>
    <row r="95" spans="1:6" s="5" customFormat="1" ht="28.5" customHeight="1">
      <c r="A95" s="48" t="s">
        <v>172</v>
      </c>
      <c r="B95" s="34" t="s">
        <v>25</v>
      </c>
      <c r="C95" s="34" t="s">
        <v>84</v>
      </c>
      <c r="D95" s="34" t="s">
        <v>229</v>
      </c>
      <c r="E95" s="34" t="s">
        <v>116</v>
      </c>
      <c r="F95" s="64">
        <f>SUM(F96:F97)</f>
        <v>85.6</v>
      </c>
    </row>
    <row r="96" spans="1:6" s="5" customFormat="1" ht="29.25" customHeight="1">
      <c r="A96" s="49" t="s">
        <v>121</v>
      </c>
      <c r="B96" s="24" t="s">
        <v>25</v>
      </c>
      <c r="C96" s="24" t="s">
        <v>84</v>
      </c>
      <c r="D96" s="34" t="s">
        <v>229</v>
      </c>
      <c r="E96" s="24" t="s">
        <v>122</v>
      </c>
      <c r="F96" s="74">
        <v>6</v>
      </c>
    </row>
    <row r="97" spans="1:6" s="5" customFormat="1" ht="33" customHeight="1">
      <c r="A97" s="49" t="s">
        <v>161</v>
      </c>
      <c r="B97" s="24" t="s">
        <v>25</v>
      </c>
      <c r="C97" s="24" t="s">
        <v>84</v>
      </c>
      <c r="D97" s="24" t="s">
        <v>229</v>
      </c>
      <c r="E97" s="24" t="s">
        <v>118</v>
      </c>
      <c r="F97" s="74">
        <v>79.6</v>
      </c>
    </row>
    <row r="98" spans="1:7" s="5" customFormat="1" ht="33.75" customHeight="1">
      <c r="A98" s="65" t="s">
        <v>162</v>
      </c>
      <c r="B98" s="36" t="s">
        <v>25</v>
      </c>
      <c r="C98" s="36" t="s">
        <v>84</v>
      </c>
      <c r="D98" s="36" t="s">
        <v>230</v>
      </c>
      <c r="E98" s="38"/>
      <c r="F98" s="64">
        <f>SUM(F99)</f>
        <v>637.3000000000001</v>
      </c>
      <c r="G98" s="66"/>
    </row>
    <row r="99" spans="1:7" s="5" customFormat="1" ht="63.75" customHeight="1">
      <c r="A99" s="48" t="s">
        <v>150</v>
      </c>
      <c r="B99" s="36" t="s">
        <v>25</v>
      </c>
      <c r="C99" s="36" t="s">
        <v>84</v>
      </c>
      <c r="D99" s="36" t="s">
        <v>230</v>
      </c>
      <c r="E99" s="34" t="s">
        <v>109</v>
      </c>
      <c r="F99" s="64">
        <f>SUM(F100+F102)</f>
        <v>637.3000000000001</v>
      </c>
      <c r="G99" s="66"/>
    </row>
    <row r="100" spans="1:7" s="5" customFormat="1" ht="32.25" customHeight="1">
      <c r="A100" s="48" t="s">
        <v>111</v>
      </c>
      <c r="B100" s="36" t="s">
        <v>25</v>
      </c>
      <c r="C100" s="36" t="s">
        <v>84</v>
      </c>
      <c r="D100" s="36" t="s">
        <v>230</v>
      </c>
      <c r="E100" s="34" t="s">
        <v>110</v>
      </c>
      <c r="F100" s="64">
        <f>SUM(F101:F101)</f>
        <v>554.2</v>
      </c>
      <c r="G100" s="66"/>
    </row>
    <row r="101" spans="1:7" s="5" customFormat="1" ht="15.75" customHeight="1">
      <c r="A101" s="49" t="s">
        <v>112</v>
      </c>
      <c r="B101" s="38" t="s">
        <v>25</v>
      </c>
      <c r="C101" s="38" t="s">
        <v>84</v>
      </c>
      <c r="D101" s="38" t="s">
        <v>230</v>
      </c>
      <c r="E101" s="24" t="s">
        <v>107</v>
      </c>
      <c r="F101" s="74">
        <v>554.2</v>
      </c>
      <c r="G101" s="66"/>
    </row>
    <row r="102" spans="1:7" s="5" customFormat="1" ht="24" customHeight="1">
      <c r="A102" s="48" t="s">
        <v>159</v>
      </c>
      <c r="B102" s="36" t="s">
        <v>25</v>
      </c>
      <c r="C102" s="36" t="s">
        <v>84</v>
      </c>
      <c r="D102" s="36" t="s">
        <v>230</v>
      </c>
      <c r="E102" s="34" t="s">
        <v>114</v>
      </c>
      <c r="F102" s="64">
        <f>SUM(F103)</f>
        <v>83.1</v>
      </c>
      <c r="G102" s="66"/>
    </row>
    <row r="103" spans="1:7" s="5" customFormat="1" ht="31.5" customHeight="1">
      <c r="A103" s="48" t="s">
        <v>115</v>
      </c>
      <c r="B103" s="36" t="s">
        <v>25</v>
      </c>
      <c r="C103" s="36" t="s">
        <v>84</v>
      </c>
      <c r="D103" s="36" t="s">
        <v>230</v>
      </c>
      <c r="E103" s="34" t="s">
        <v>116</v>
      </c>
      <c r="F103" s="64">
        <f>SUM(F104:F105)</f>
        <v>83.1</v>
      </c>
      <c r="G103" s="66"/>
    </row>
    <row r="104" spans="1:7" s="5" customFormat="1" ht="33.75" customHeight="1">
      <c r="A104" s="49" t="s">
        <v>121</v>
      </c>
      <c r="B104" s="38" t="s">
        <v>25</v>
      </c>
      <c r="C104" s="38" t="s">
        <v>84</v>
      </c>
      <c r="D104" s="38" t="s">
        <v>230</v>
      </c>
      <c r="E104" s="24" t="s">
        <v>122</v>
      </c>
      <c r="F104" s="74">
        <v>31.6</v>
      </c>
      <c r="G104" s="66"/>
    </row>
    <row r="105" spans="1:7" s="5" customFormat="1" ht="33" customHeight="1">
      <c r="A105" s="49" t="s">
        <v>161</v>
      </c>
      <c r="B105" s="38" t="s">
        <v>25</v>
      </c>
      <c r="C105" s="38" t="s">
        <v>84</v>
      </c>
      <c r="D105" s="38" t="s">
        <v>230</v>
      </c>
      <c r="E105" s="24" t="s">
        <v>118</v>
      </c>
      <c r="F105" s="74">
        <v>51.5</v>
      </c>
      <c r="G105" s="66"/>
    </row>
    <row r="106" spans="1:7" s="5" customFormat="1" ht="63.75" customHeight="1">
      <c r="A106" s="65" t="s">
        <v>163</v>
      </c>
      <c r="B106" s="36" t="s">
        <v>25</v>
      </c>
      <c r="C106" s="36" t="s">
        <v>84</v>
      </c>
      <c r="D106" s="36" t="s">
        <v>245</v>
      </c>
      <c r="E106" s="36"/>
      <c r="F106" s="64">
        <f>SUM(F107+F110)</f>
        <v>146.6</v>
      </c>
      <c r="G106" s="66"/>
    </row>
    <row r="107" spans="1:7" s="5" customFormat="1" ht="61.5" customHeight="1">
      <c r="A107" s="48" t="s">
        <v>150</v>
      </c>
      <c r="B107" s="36" t="s">
        <v>25</v>
      </c>
      <c r="C107" s="36" t="s">
        <v>84</v>
      </c>
      <c r="D107" s="36" t="s">
        <v>245</v>
      </c>
      <c r="E107" s="34" t="s">
        <v>109</v>
      </c>
      <c r="F107" s="64">
        <f>SUM(F108)</f>
        <v>127.5</v>
      </c>
      <c r="G107" s="66"/>
    </row>
    <row r="108" spans="1:7" s="5" customFormat="1" ht="27.75" customHeight="1">
      <c r="A108" s="48" t="s">
        <v>164</v>
      </c>
      <c r="B108" s="36" t="s">
        <v>25</v>
      </c>
      <c r="C108" s="36" t="s">
        <v>84</v>
      </c>
      <c r="D108" s="36" t="s">
        <v>245</v>
      </c>
      <c r="E108" s="34" t="s">
        <v>110</v>
      </c>
      <c r="F108" s="64">
        <f>SUM(F109:F109)</f>
        <v>127.5</v>
      </c>
      <c r="G108" s="66"/>
    </row>
    <row r="109" spans="1:7" s="5" customFormat="1" ht="15.75" customHeight="1">
      <c r="A109" s="49" t="s">
        <v>112</v>
      </c>
      <c r="B109" s="38" t="s">
        <v>25</v>
      </c>
      <c r="C109" s="38" t="s">
        <v>84</v>
      </c>
      <c r="D109" s="38" t="s">
        <v>245</v>
      </c>
      <c r="E109" s="24" t="s">
        <v>107</v>
      </c>
      <c r="F109" s="74">
        <v>127.5</v>
      </c>
      <c r="G109" s="66"/>
    </row>
    <row r="110" spans="1:7" s="5" customFormat="1" ht="27.75" customHeight="1">
      <c r="A110" s="48" t="s">
        <v>165</v>
      </c>
      <c r="B110" s="36" t="s">
        <v>25</v>
      </c>
      <c r="C110" s="36" t="s">
        <v>84</v>
      </c>
      <c r="D110" s="36" t="s">
        <v>245</v>
      </c>
      <c r="E110" s="34" t="s">
        <v>114</v>
      </c>
      <c r="F110" s="64">
        <f>SUM(F111)</f>
        <v>19.1</v>
      </c>
      <c r="G110" s="66"/>
    </row>
    <row r="111" spans="1:7" s="5" customFormat="1" ht="31.5" customHeight="1">
      <c r="A111" s="48" t="s">
        <v>166</v>
      </c>
      <c r="B111" s="36" t="s">
        <v>25</v>
      </c>
      <c r="C111" s="36" t="s">
        <v>84</v>
      </c>
      <c r="D111" s="36" t="s">
        <v>245</v>
      </c>
      <c r="E111" s="34" t="s">
        <v>116</v>
      </c>
      <c r="F111" s="64">
        <f>SUM(F112:F112)</f>
        <v>19.1</v>
      </c>
      <c r="G111" s="66"/>
    </row>
    <row r="112" spans="1:7" s="5" customFormat="1" ht="31.5" customHeight="1">
      <c r="A112" s="49" t="s">
        <v>121</v>
      </c>
      <c r="B112" s="38" t="s">
        <v>25</v>
      </c>
      <c r="C112" s="38" t="s">
        <v>84</v>
      </c>
      <c r="D112" s="38" t="s">
        <v>245</v>
      </c>
      <c r="E112" s="24" t="s">
        <v>122</v>
      </c>
      <c r="F112" s="74">
        <v>19.1</v>
      </c>
      <c r="G112" s="66"/>
    </row>
    <row r="113" spans="1:6" s="5" customFormat="1" ht="60" customHeight="1">
      <c r="A113" s="65" t="s">
        <v>167</v>
      </c>
      <c r="B113" s="36" t="s">
        <v>25</v>
      </c>
      <c r="C113" s="36" t="s">
        <v>84</v>
      </c>
      <c r="D113" s="36" t="s">
        <v>231</v>
      </c>
      <c r="E113" s="36"/>
      <c r="F113" s="64">
        <f>SUM(F114+F117)</f>
        <v>637.3000000000001</v>
      </c>
    </row>
    <row r="114" spans="1:6" s="5" customFormat="1" ht="65.25" customHeight="1">
      <c r="A114" s="48" t="s">
        <v>150</v>
      </c>
      <c r="B114" s="36" t="s">
        <v>25</v>
      </c>
      <c r="C114" s="36" t="s">
        <v>84</v>
      </c>
      <c r="D114" s="36" t="s">
        <v>231</v>
      </c>
      <c r="E114" s="34" t="s">
        <v>109</v>
      </c>
      <c r="F114" s="64">
        <f>SUM(F115)</f>
        <v>554.2</v>
      </c>
    </row>
    <row r="115" spans="1:6" s="5" customFormat="1" ht="39" customHeight="1">
      <c r="A115" s="48" t="s">
        <v>164</v>
      </c>
      <c r="B115" s="36" t="s">
        <v>25</v>
      </c>
      <c r="C115" s="36" t="s">
        <v>84</v>
      </c>
      <c r="D115" s="36" t="s">
        <v>231</v>
      </c>
      <c r="E115" s="34" t="s">
        <v>110</v>
      </c>
      <c r="F115" s="64">
        <f>SUM(F116:F116)</f>
        <v>554.2</v>
      </c>
    </row>
    <row r="116" spans="1:6" s="5" customFormat="1" ht="17.25" customHeight="1">
      <c r="A116" s="49" t="s">
        <v>112</v>
      </c>
      <c r="B116" s="38" t="s">
        <v>25</v>
      </c>
      <c r="C116" s="38" t="s">
        <v>84</v>
      </c>
      <c r="D116" s="38" t="s">
        <v>231</v>
      </c>
      <c r="E116" s="24" t="s">
        <v>107</v>
      </c>
      <c r="F116" s="74">
        <v>554.2</v>
      </c>
    </row>
    <row r="117" spans="1:6" s="5" customFormat="1" ht="24.75" customHeight="1">
      <c r="A117" s="48" t="s">
        <v>165</v>
      </c>
      <c r="B117" s="36" t="s">
        <v>25</v>
      </c>
      <c r="C117" s="36" t="s">
        <v>84</v>
      </c>
      <c r="D117" s="36" t="s">
        <v>231</v>
      </c>
      <c r="E117" s="34" t="s">
        <v>114</v>
      </c>
      <c r="F117" s="64">
        <f>SUM(F118)</f>
        <v>83.1</v>
      </c>
    </row>
    <row r="118" spans="1:6" s="5" customFormat="1" ht="30.75" customHeight="1">
      <c r="A118" s="48" t="s">
        <v>166</v>
      </c>
      <c r="B118" s="36" t="s">
        <v>25</v>
      </c>
      <c r="C118" s="36" t="s">
        <v>84</v>
      </c>
      <c r="D118" s="36" t="s">
        <v>231</v>
      </c>
      <c r="E118" s="34" t="s">
        <v>116</v>
      </c>
      <c r="F118" s="64">
        <f>SUM(F119:F120)</f>
        <v>83.1</v>
      </c>
    </row>
    <row r="119" spans="1:6" s="5" customFormat="1" ht="33.75" customHeight="1">
      <c r="A119" s="49" t="s">
        <v>121</v>
      </c>
      <c r="B119" s="38" t="s">
        <v>25</v>
      </c>
      <c r="C119" s="38" t="s">
        <v>84</v>
      </c>
      <c r="D119" s="38" t="s">
        <v>231</v>
      </c>
      <c r="E119" s="24" t="s">
        <v>122</v>
      </c>
      <c r="F119" s="74">
        <v>12</v>
      </c>
    </row>
    <row r="120" spans="1:6" s="5" customFormat="1" ht="33" customHeight="1">
      <c r="A120" s="49" t="s">
        <v>161</v>
      </c>
      <c r="B120" s="38" t="s">
        <v>25</v>
      </c>
      <c r="C120" s="38" t="s">
        <v>84</v>
      </c>
      <c r="D120" s="38" t="s">
        <v>231</v>
      </c>
      <c r="E120" s="24" t="s">
        <v>118</v>
      </c>
      <c r="F120" s="74">
        <v>71.1</v>
      </c>
    </row>
    <row r="121" spans="1:6" s="5" customFormat="1" ht="114" customHeight="1">
      <c r="A121" s="125" t="s">
        <v>263</v>
      </c>
      <c r="B121" s="36" t="s">
        <v>25</v>
      </c>
      <c r="C121" s="36" t="s">
        <v>84</v>
      </c>
      <c r="D121" s="36" t="s">
        <v>264</v>
      </c>
      <c r="E121" s="34"/>
      <c r="F121" s="64">
        <f>SUM(F122)</f>
        <v>0.7</v>
      </c>
    </row>
    <row r="122" spans="1:6" s="5" customFormat="1" ht="66.75" customHeight="1">
      <c r="A122" s="48" t="s">
        <v>176</v>
      </c>
      <c r="B122" s="36" t="s">
        <v>25</v>
      </c>
      <c r="C122" s="36" t="s">
        <v>84</v>
      </c>
      <c r="D122" s="36" t="s">
        <v>264</v>
      </c>
      <c r="E122" s="34" t="s">
        <v>109</v>
      </c>
      <c r="F122" s="74">
        <f>SUM(F123)</f>
        <v>0.7</v>
      </c>
    </row>
    <row r="123" spans="1:6" s="5" customFormat="1" ht="32.25" customHeight="1">
      <c r="A123" s="48" t="s">
        <v>214</v>
      </c>
      <c r="B123" s="36" t="s">
        <v>25</v>
      </c>
      <c r="C123" s="36" t="s">
        <v>84</v>
      </c>
      <c r="D123" s="36" t="s">
        <v>264</v>
      </c>
      <c r="E123" s="34" t="s">
        <v>110</v>
      </c>
      <c r="F123" s="74">
        <f>SUM(F124)</f>
        <v>0.7</v>
      </c>
    </row>
    <row r="124" spans="1:6" s="5" customFormat="1" ht="65.25" customHeight="1">
      <c r="A124" s="126" t="s">
        <v>265</v>
      </c>
      <c r="B124" s="38" t="s">
        <v>25</v>
      </c>
      <c r="C124" s="38" t="s">
        <v>84</v>
      </c>
      <c r="D124" s="38" t="s">
        <v>264</v>
      </c>
      <c r="E124" s="24" t="s">
        <v>266</v>
      </c>
      <c r="F124" s="74">
        <v>0.7</v>
      </c>
    </row>
    <row r="125" spans="1:6" s="5" customFormat="1" ht="36" customHeight="1">
      <c r="A125" s="140" t="s">
        <v>174</v>
      </c>
      <c r="B125" s="71" t="s">
        <v>25</v>
      </c>
      <c r="C125" s="71" t="s">
        <v>84</v>
      </c>
      <c r="D125" s="71" t="s">
        <v>48</v>
      </c>
      <c r="E125" s="71"/>
      <c r="F125" s="93">
        <f>SUM(F126+F130)</f>
        <v>17</v>
      </c>
    </row>
    <row r="126" spans="1:6" s="5" customFormat="1" ht="45.75" customHeight="1">
      <c r="A126" s="65" t="s">
        <v>232</v>
      </c>
      <c r="B126" s="36" t="s">
        <v>25</v>
      </c>
      <c r="C126" s="36" t="s">
        <v>84</v>
      </c>
      <c r="D126" s="36" t="s">
        <v>88</v>
      </c>
      <c r="E126" s="67"/>
      <c r="F126" s="64">
        <f>SUM(F127)</f>
        <v>7</v>
      </c>
    </row>
    <row r="127" spans="1:6" s="5" customFormat="1" ht="27.75" customHeight="1">
      <c r="A127" s="48" t="s">
        <v>169</v>
      </c>
      <c r="B127" s="36" t="s">
        <v>25</v>
      </c>
      <c r="C127" s="36" t="s">
        <v>84</v>
      </c>
      <c r="D127" s="36" t="s">
        <v>88</v>
      </c>
      <c r="E127" s="34" t="s">
        <v>114</v>
      </c>
      <c r="F127" s="64">
        <f>SUM(F129)</f>
        <v>7</v>
      </c>
    </row>
    <row r="128" spans="1:6" s="5" customFormat="1" ht="27.75" customHeight="1">
      <c r="A128" s="48" t="s">
        <v>168</v>
      </c>
      <c r="B128" s="36" t="s">
        <v>25</v>
      </c>
      <c r="C128" s="36" t="s">
        <v>84</v>
      </c>
      <c r="D128" s="36" t="s">
        <v>88</v>
      </c>
      <c r="E128" s="34" t="s">
        <v>116</v>
      </c>
      <c r="F128" s="64">
        <f>SUM(F127)</f>
        <v>7</v>
      </c>
    </row>
    <row r="129" spans="1:6" s="5" customFormat="1" ht="31.5" customHeight="1">
      <c r="A129" s="49" t="s">
        <v>161</v>
      </c>
      <c r="B129" s="38" t="s">
        <v>25</v>
      </c>
      <c r="C129" s="38" t="s">
        <v>84</v>
      </c>
      <c r="D129" s="38" t="s">
        <v>88</v>
      </c>
      <c r="E129" s="24" t="s">
        <v>118</v>
      </c>
      <c r="F129" s="74">
        <v>7</v>
      </c>
    </row>
    <row r="130" spans="1:6" s="5" customFormat="1" ht="45" customHeight="1">
      <c r="A130" s="54" t="s">
        <v>246</v>
      </c>
      <c r="B130" s="34" t="s">
        <v>25</v>
      </c>
      <c r="C130" s="34" t="s">
        <v>84</v>
      </c>
      <c r="D130" s="34" t="s">
        <v>103</v>
      </c>
      <c r="E130" s="34"/>
      <c r="F130" s="56">
        <v>10</v>
      </c>
    </row>
    <row r="131" spans="1:6" s="5" customFormat="1" ht="30.75" customHeight="1">
      <c r="A131" s="48" t="s">
        <v>159</v>
      </c>
      <c r="B131" s="34" t="s">
        <v>25</v>
      </c>
      <c r="C131" s="34" t="s">
        <v>84</v>
      </c>
      <c r="D131" s="34" t="s">
        <v>103</v>
      </c>
      <c r="E131" s="34" t="s">
        <v>114</v>
      </c>
      <c r="F131" s="56">
        <v>10</v>
      </c>
    </row>
    <row r="132" spans="1:6" s="5" customFormat="1" ht="35.25" customHeight="1">
      <c r="A132" s="48" t="s">
        <v>172</v>
      </c>
      <c r="B132" s="34" t="s">
        <v>25</v>
      </c>
      <c r="C132" s="34" t="s">
        <v>84</v>
      </c>
      <c r="D132" s="34" t="s">
        <v>103</v>
      </c>
      <c r="E132" s="34" t="s">
        <v>116</v>
      </c>
      <c r="F132" s="56">
        <v>10</v>
      </c>
    </row>
    <row r="133" spans="1:6" s="5" customFormat="1" ht="35.25" customHeight="1">
      <c r="A133" s="49" t="s">
        <v>161</v>
      </c>
      <c r="B133" s="24" t="s">
        <v>25</v>
      </c>
      <c r="C133" s="24" t="s">
        <v>84</v>
      </c>
      <c r="D133" s="24" t="s">
        <v>103</v>
      </c>
      <c r="E133" s="24" t="s">
        <v>118</v>
      </c>
      <c r="F133" s="57">
        <v>10</v>
      </c>
    </row>
    <row r="134" spans="1:6" s="5" customFormat="1" ht="35.25" customHeight="1">
      <c r="A134" s="141" t="s">
        <v>284</v>
      </c>
      <c r="B134" s="142" t="s">
        <v>7</v>
      </c>
      <c r="C134" s="142"/>
      <c r="D134" s="142"/>
      <c r="E134" s="142"/>
      <c r="F134" s="143">
        <f>SUM(F135)</f>
        <v>35</v>
      </c>
    </row>
    <row r="135" spans="1:6" s="5" customFormat="1" ht="17.25" customHeight="1">
      <c r="A135" s="47" t="s">
        <v>285</v>
      </c>
      <c r="B135" s="41" t="s">
        <v>7</v>
      </c>
      <c r="C135" s="41" t="s">
        <v>6</v>
      </c>
      <c r="D135" s="41"/>
      <c r="E135" s="41"/>
      <c r="F135" s="58">
        <f>SUM(F136)</f>
        <v>35</v>
      </c>
    </row>
    <row r="136" spans="1:6" s="5" customFormat="1" ht="46.5" customHeight="1">
      <c r="A136" s="97" t="s">
        <v>286</v>
      </c>
      <c r="B136" s="34" t="s">
        <v>7</v>
      </c>
      <c r="C136" s="34" t="s">
        <v>6</v>
      </c>
      <c r="D136" s="34" t="s">
        <v>287</v>
      </c>
      <c r="E136" s="24"/>
      <c r="F136" s="56">
        <f>SUM(F139)</f>
        <v>35</v>
      </c>
    </row>
    <row r="137" spans="1:6" s="5" customFormat="1" ht="35.25" customHeight="1">
      <c r="A137" s="48" t="s">
        <v>159</v>
      </c>
      <c r="B137" s="34" t="s">
        <v>7</v>
      </c>
      <c r="C137" s="34" t="s">
        <v>6</v>
      </c>
      <c r="D137" s="34" t="s">
        <v>287</v>
      </c>
      <c r="E137" s="34" t="s">
        <v>114</v>
      </c>
      <c r="F137" s="56">
        <f>SUM(F138)</f>
        <v>35</v>
      </c>
    </row>
    <row r="138" spans="1:6" s="5" customFormat="1" ht="35.25" customHeight="1">
      <c r="A138" s="48" t="s">
        <v>172</v>
      </c>
      <c r="B138" s="34" t="s">
        <v>7</v>
      </c>
      <c r="C138" s="34" t="s">
        <v>6</v>
      </c>
      <c r="D138" s="34" t="s">
        <v>287</v>
      </c>
      <c r="E138" s="34" t="s">
        <v>116</v>
      </c>
      <c r="F138" s="56">
        <f>SUM(F139)</f>
        <v>35</v>
      </c>
    </row>
    <row r="139" spans="1:6" s="5" customFormat="1" ht="35.25" customHeight="1">
      <c r="A139" s="49" t="s">
        <v>161</v>
      </c>
      <c r="B139" s="24" t="s">
        <v>7</v>
      </c>
      <c r="C139" s="24" t="s">
        <v>6</v>
      </c>
      <c r="D139" s="24" t="s">
        <v>287</v>
      </c>
      <c r="E139" s="24" t="s">
        <v>118</v>
      </c>
      <c r="F139" s="57">
        <v>35</v>
      </c>
    </row>
    <row r="140" spans="1:6" s="5" customFormat="1" ht="15" customHeight="1">
      <c r="A140" s="68" t="s">
        <v>170</v>
      </c>
      <c r="B140" s="69" t="s">
        <v>8</v>
      </c>
      <c r="C140" s="69"/>
      <c r="D140" s="69"/>
      <c r="E140" s="70"/>
      <c r="F140" s="105">
        <f>SUM(F143+F144)</f>
        <v>631.8000000000001</v>
      </c>
    </row>
    <row r="141" spans="1:6" s="5" customFormat="1" ht="15" customHeight="1">
      <c r="A141" s="116" t="s">
        <v>248</v>
      </c>
      <c r="B141" s="117" t="s">
        <v>8</v>
      </c>
      <c r="C141" s="117" t="s">
        <v>9</v>
      </c>
      <c r="D141" s="117"/>
      <c r="E141" s="118"/>
      <c r="F141" s="119">
        <f>SUM(F143)</f>
        <v>0.2</v>
      </c>
    </row>
    <row r="142" spans="1:6" s="5" customFormat="1" ht="15" customHeight="1">
      <c r="A142" s="33" t="s">
        <v>3</v>
      </c>
      <c r="B142" s="117" t="s">
        <v>8</v>
      </c>
      <c r="C142" s="117" t="s">
        <v>9</v>
      </c>
      <c r="D142" s="117" t="s">
        <v>57</v>
      </c>
      <c r="E142" s="118"/>
      <c r="F142" s="119">
        <v>0.2</v>
      </c>
    </row>
    <row r="143" spans="1:6" s="5" customFormat="1" ht="15" customHeight="1">
      <c r="A143" s="49" t="s">
        <v>130</v>
      </c>
      <c r="B143" s="120" t="s">
        <v>8</v>
      </c>
      <c r="C143" s="120" t="s">
        <v>9</v>
      </c>
      <c r="D143" s="120" t="s">
        <v>57</v>
      </c>
      <c r="E143" s="120" t="s">
        <v>131</v>
      </c>
      <c r="F143" s="121">
        <v>0.2</v>
      </c>
    </row>
    <row r="144" spans="1:6" s="5" customFormat="1" ht="15" customHeight="1">
      <c r="A144" s="48" t="s">
        <v>171</v>
      </c>
      <c r="B144" s="71" t="s">
        <v>8</v>
      </c>
      <c r="C144" s="71" t="s">
        <v>52</v>
      </c>
      <c r="D144" s="71"/>
      <c r="E144" s="40"/>
      <c r="F144" s="64">
        <f>SUM(F147+F148+F151)</f>
        <v>631.6</v>
      </c>
    </row>
    <row r="145" spans="1:6" s="5" customFormat="1" ht="64.5" customHeight="1">
      <c r="A145" s="48" t="s">
        <v>274</v>
      </c>
      <c r="B145" s="71" t="s">
        <v>8</v>
      </c>
      <c r="C145" s="71" t="s">
        <v>52</v>
      </c>
      <c r="D145" s="71" t="s">
        <v>273</v>
      </c>
      <c r="E145" s="40"/>
      <c r="F145" s="64">
        <f>SUM(F146)</f>
        <v>468</v>
      </c>
    </row>
    <row r="146" spans="1:6" s="5" customFormat="1" ht="18" customHeight="1">
      <c r="A146" s="48" t="s">
        <v>124</v>
      </c>
      <c r="B146" s="71" t="s">
        <v>8</v>
      </c>
      <c r="C146" s="71" t="s">
        <v>52</v>
      </c>
      <c r="D146" s="71" t="s">
        <v>273</v>
      </c>
      <c r="E146" s="40" t="s">
        <v>126</v>
      </c>
      <c r="F146" s="64">
        <f>SUM(F147)</f>
        <v>468</v>
      </c>
    </row>
    <row r="147" spans="1:6" s="5" customFormat="1" ht="50.25" customHeight="1">
      <c r="A147" s="49" t="s">
        <v>272</v>
      </c>
      <c r="B147" s="71" t="s">
        <v>8</v>
      </c>
      <c r="C147" s="71" t="s">
        <v>52</v>
      </c>
      <c r="D147" s="71" t="s">
        <v>273</v>
      </c>
      <c r="E147" s="40" t="s">
        <v>271</v>
      </c>
      <c r="F147" s="64">
        <v>468</v>
      </c>
    </row>
    <row r="148" spans="1:6" s="5" customFormat="1" ht="46.5" customHeight="1">
      <c r="A148" s="48" t="s">
        <v>275</v>
      </c>
      <c r="B148" s="71" t="s">
        <v>8</v>
      </c>
      <c r="C148" s="71" t="s">
        <v>52</v>
      </c>
      <c r="D148" s="71" t="s">
        <v>276</v>
      </c>
      <c r="E148" s="40"/>
      <c r="F148" s="64">
        <f>SUM(F149)</f>
        <v>132</v>
      </c>
    </row>
    <row r="149" spans="1:6" s="5" customFormat="1" ht="22.5" customHeight="1">
      <c r="A149" s="48" t="s">
        <v>124</v>
      </c>
      <c r="B149" s="71" t="s">
        <v>8</v>
      </c>
      <c r="C149" s="71" t="s">
        <v>52</v>
      </c>
      <c r="D149" s="71" t="s">
        <v>276</v>
      </c>
      <c r="E149" s="40" t="s">
        <v>126</v>
      </c>
      <c r="F149" s="64">
        <f>SUM(F150)</f>
        <v>132</v>
      </c>
    </row>
    <row r="150" spans="1:6" s="5" customFormat="1" ht="48" customHeight="1">
      <c r="A150" s="49" t="s">
        <v>272</v>
      </c>
      <c r="B150" s="71" t="s">
        <v>8</v>
      </c>
      <c r="C150" s="71" t="s">
        <v>52</v>
      </c>
      <c r="D150" s="71" t="s">
        <v>276</v>
      </c>
      <c r="E150" s="40" t="s">
        <v>271</v>
      </c>
      <c r="F150" s="64">
        <v>132</v>
      </c>
    </row>
    <row r="151" spans="1:6" s="5" customFormat="1" ht="62.25" customHeight="1">
      <c r="A151" s="48" t="s">
        <v>233</v>
      </c>
      <c r="B151" s="71" t="s">
        <v>8</v>
      </c>
      <c r="C151" s="71" t="s">
        <v>52</v>
      </c>
      <c r="D151" s="71" t="s">
        <v>173</v>
      </c>
      <c r="E151" s="34"/>
      <c r="F151" s="64">
        <f>SUM(F152)</f>
        <v>31.6</v>
      </c>
    </row>
    <row r="152" spans="1:6" s="5" customFormat="1" ht="24.75" customHeight="1">
      <c r="A152" s="48" t="s">
        <v>124</v>
      </c>
      <c r="B152" s="71" t="s">
        <v>8</v>
      </c>
      <c r="C152" s="71" t="s">
        <v>52</v>
      </c>
      <c r="D152" s="71" t="s">
        <v>173</v>
      </c>
      <c r="E152" s="34" t="s">
        <v>126</v>
      </c>
      <c r="F152" s="64">
        <f>SUM(F153)</f>
        <v>31.6</v>
      </c>
    </row>
    <row r="153" spans="1:6" s="5" customFormat="1" ht="49.5" customHeight="1">
      <c r="A153" s="49" t="s">
        <v>272</v>
      </c>
      <c r="B153" s="72" t="s">
        <v>8</v>
      </c>
      <c r="C153" s="72" t="s">
        <v>52</v>
      </c>
      <c r="D153" s="72" t="s">
        <v>173</v>
      </c>
      <c r="E153" s="24" t="s">
        <v>271</v>
      </c>
      <c r="F153" s="74">
        <v>31.6</v>
      </c>
    </row>
    <row r="154" spans="1:6" s="5" customFormat="1" ht="18" customHeight="1">
      <c r="A154" s="132" t="s">
        <v>249</v>
      </c>
      <c r="B154" s="87" t="s">
        <v>9</v>
      </c>
      <c r="C154" s="133"/>
      <c r="D154" s="133"/>
      <c r="E154" s="130"/>
      <c r="F154" s="106">
        <f>SUM(F155)</f>
        <v>450</v>
      </c>
    </row>
    <row r="155" spans="1:6" s="5" customFormat="1" ht="16.5" customHeight="1">
      <c r="A155" s="47" t="s">
        <v>250</v>
      </c>
      <c r="B155" s="122" t="s">
        <v>9</v>
      </c>
      <c r="C155" s="122" t="s">
        <v>25</v>
      </c>
      <c r="D155" s="122"/>
      <c r="E155" s="41"/>
      <c r="F155" s="123">
        <f>SUM(F156)</f>
        <v>450</v>
      </c>
    </row>
    <row r="156" spans="1:6" s="5" customFormat="1" ht="48" customHeight="1">
      <c r="A156" s="33" t="s">
        <v>251</v>
      </c>
      <c r="B156" s="71" t="s">
        <v>9</v>
      </c>
      <c r="C156" s="71" t="s">
        <v>25</v>
      </c>
      <c r="D156" s="71" t="s">
        <v>252</v>
      </c>
      <c r="E156" s="34"/>
      <c r="F156" s="64">
        <f>SUM(F157)</f>
        <v>450</v>
      </c>
    </row>
    <row r="157" spans="1:6" s="5" customFormat="1" ht="44.25" customHeight="1">
      <c r="A157" s="23" t="s">
        <v>191</v>
      </c>
      <c r="B157" s="72" t="s">
        <v>9</v>
      </c>
      <c r="C157" s="72" t="s">
        <v>25</v>
      </c>
      <c r="D157" s="72" t="s">
        <v>252</v>
      </c>
      <c r="E157" s="24" t="s">
        <v>200</v>
      </c>
      <c r="F157" s="74">
        <v>450</v>
      </c>
    </row>
    <row r="158" spans="1:6" s="5" customFormat="1" ht="16.5" customHeight="1">
      <c r="A158" s="134" t="s">
        <v>13</v>
      </c>
      <c r="B158" s="129" t="s">
        <v>10</v>
      </c>
      <c r="C158" s="130"/>
      <c r="D158" s="130"/>
      <c r="E158" s="130"/>
      <c r="F158" s="135">
        <f aca="true" t="shared" si="0" ref="F158:F163">SUM(F159)</f>
        <v>920</v>
      </c>
    </row>
    <row r="159" spans="1:6" ht="32.25">
      <c r="A159" s="47" t="s">
        <v>15</v>
      </c>
      <c r="B159" s="41" t="s">
        <v>10</v>
      </c>
      <c r="C159" s="41" t="s">
        <v>9</v>
      </c>
      <c r="D159" s="30"/>
      <c r="E159" s="31"/>
      <c r="F159" s="58">
        <f t="shared" si="0"/>
        <v>920</v>
      </c>
    </row>
    <row r="160" spans="1:6" s="11" customFormat="1" ht="30" customHeight="1">
      <c r="A160" s="33" t="s">
        <v>174</v>
      </c>
      <c r="B160" s="34" t="s">
        <v>10</v>
      </c>
      <c r="C160" s="34" t="s">
        <v>9</v>
      </c>
      <c r="D160" s="34" t="s">
        <v>48</v>
      </c>
      <c r="E160" s="35"/>
      <c r="F160" s="60">
        <f t="shared" si="0"/>
        <v>920</v>
      </c>
    </row>
    <row r="161" spans="1:6" s="6" customFormat="1" ht="47.25">
      <c r="A161" s="33" t="s">
        <v>260</v>
      </c>
      <c r="B161" s="32" t="s">
        <v>10</v>
      </c>
      <c r="C161" s="34" t="s">
        <v>9</v>
      </c>
      <c r="D161" s="34" t="s">
        <v>75</v>
      </c>
      <c r="E161" s="24"/>
      <c r="F161" s="60">
        <f t="shared" si="0"/>
        <v>920</v>
      </c>
    </row>
    <row r="162" spans="1:6" s="6" customFormat="1" ht="30.75" customHeight="1">
      <c r="A162" s="48" t="s">
        <v>159</v>
      </c>
      <c r="B162" s="32" t="s">
        <v>10</v>
      </c>
      <c r="C162" s="34" t="s">
        <v>9</v>
      </c>
      <c r="D162" s="34" t="s">
        <v>75</v>
      </c>
      <c r="E162" s="34" t="s">
        <v>114</v>
      </c>
      <c r="F162" s="60">
        <f t="shared" si="0"/>
        <v>920</v>
      </c>
    </row>
    <row r="163" spans="1:6" s="6" customFormat="1" ht="33.75" customHeight="1">
      <c r="A163" s="48" t="s">
        <v>172</v>
      </c>
      <c r="B163" s="32" t="s">
        <v>10</v>
      </c>
      <c r="C163" s="34" t="s">
        <v>9</v>
      </c>
      <c r="D163" s="34" t="s">
        <v>75</v>
      </c>
      <c r="E163" s="34" t="s">
        <v>116</v>
      </c>
      <c r="F163" s="60">
        <f t="shared" si="0"/>
        <v>920</v>
      </c>
    </row>
    <row r="164" spans="1:6" s="6" customFormat="1" ht="30" customHeight="1">
      <c r="A164" s="49" t="s">
        <v>161</v>
      </c>
      <c r="B164" s="24" t="s">
        <v>10</v>
      </c>
      <c r="C164" s="24" t="s">
        <v>9</v>
      </c>
      <c r="D164" s="24" t="s">
        <v>75</v>
      </c>
      <c r="E164" s="24" t="s">
        <v>118</v>
      </c>
      <c r="F164" s="61">
        <v>920</v>
      </c>
    </row>
    <row r="165" spans="1:8" s="5" customFormat="1" ht="18.75" customHeight="1">
      <c r="A165" s="127" t="s">
        <v>14</v>
      </c>
      <c r="B165" s="128" t="s">
        <v>11</v>
      </c>
      <c r="C165" s="136"/>
      <c r="D165" s="136"/>
      <c r="E165" s="136"/>
      <c r="F165" s="137">
        <f>SUM(F166+F191+F234+F242+F259)</f>
        <v>182013.33999999997</v>
      </c>
      <c r="H165" s="42"/>
    </row>
    <row r="166" spans="1:6" ht="18.75">
      <c r="A166" s="75" t="s">
        <v>50</v>
      </c>
      <c r="B166" s="76" t="s">
        <v>11</v>
      </c>
      <c r="C166" s="76" t="s">
        <v>25</v>
      </c>
      <c r="D166" s="77"/>
      <c r="E166" s="77"/>
      <c r="F166" s="112">
        <f>SUM(F167+F188)</f>
        <v>43466.7</v>
      </c>
    </row>
    <row r="167" spans="1:6" ht="15.75">
      <c r="A167" s="33" t="s">
        <v>51</v>
      </c>
      <c r="B167" s="36" t="s">
        <v>11</v>
      </c>
      <c r="C167" s="36" t="s">
        <v>25</v>
      </c>
      <c r="D167" s="36" t="s">
        <v>177</v>
      </c>
      <c r="E167" s="38"/>
      <c r="F167" s="64">
        <f>SUM(F168+F181)</f>
        <v>43210.2</v>
      </c>
    </row>
    <row r="168" spans="1:6" ht="32.25" customHeight="1">
      <c r="A168" s="65" t="s">
        <v>5</v>
      </c>
      <c r="B168" s="36" t="s">
        <v>11</v>
      </c>
      <c r="C168" s="36" t="s">
        <v>25</v>
      </c>
      <c r="D168" s="36" t="s">
        <v>59</v>
      </c>
      <c r="E168" s="36"/>
      <c r="F168" s="64">
        <f>SUM(F169+F173+F177)</f>
        <v>9701.1</v>
      </c>
    </row>
    <row r="169" spans="1:6" ht="61.5" customHeight="1">
      <c r="A169" s="48" t="s">
        <v>176</v>
      </c>
      <c r="B169" s="34" t="s">
        <v>11</v>
      </c>
      <c r="C169" s="34" t="s">
        <v>25</v>
      </c>
      <c r="D169" s="34" t="s">
        <v>59</v>
      </c>
      <c r="E169" s="34" t="s">
        <v>109</v>
      </c>
      <c r="F169" s="64">
        <f>SUM(F170)</f>
        <v>2570.9</v>
      </c>
    </row>
    <row r="170" spans="1:6" ht="32.25" customHeight="1">
      <c r="A170" s="48" t="s">
        <v>134</v>
      </c>
      <c r="B170" s="34" t="s">
        <v>11</v>
      </c>
      <c r="C170" s="34" t="s">
        <v>25</v>
      </c>
      <c r="D170" s="34" t="s">
        <v>59</v>
      </c>
      <c r="E170" s="34" t="s">
        <v>136</v>
      </c>
      <c r="F170" s="64">
        <f>SUM(F171:F172)</f>
        <v>2570.9</v>
      </c>
    </row>
    <row r="171" spans="1:6" ht="34.5" customHeight="1">
      <c r="A171" s="49" t="s">
        <v>223</v>
      </c>
      <c r="B171" s="24" t="s">
        <v>11</v>
      </c>
      <c r="C171" s="24" t="s">
        <v>25</v>
      </c>
      <c r="D171" s="24" t="s">
        <v>59</v>
      </c>
      <c r="E171" s="24" t="s">
        <v>135</v>
      </c>
      <c r="F171" s="74">
        <v>2543.1</v>
      </c>
    </row>
    <row r="172" spans="1:6" ht="29.25" customHeight="1">
      <c r="A172" s="49" t="s">
        <v>119</v>
      </c>
      <c r="B172" s="24" t="s">
        <v>11</v>
      </c>
      <c r="C172" s="24" t="s">
        <v>25</v>
      </c>
      <c r="D172" s="24" t="s">
        <v>59</v>
      </c>
      <c r="E172" s="24" t="s">
        <v>137</v>
      </c>
      <c r="F172" s="74">
        <v>27.8</v>
      </c>
    </row>
    <row r="173" spans="1:6" ht="30.75" customHeight="1">
      <c r="A173" s="48" t="s">
        <v>159</v>
      </c>
      <c r="B173" s="34" t="s">
        <v>11</v>
      </c>
      <c r="C173" s="34" t="s">
        <v>25</v>
      </c>
      <c r="D173" s="34" t="s">
        <v>59</v>
      </c>
      <c r="E173" s="34" t="s">
        <v>114</v>
      </c>
      <c r="F173" s="64">
        <f>SUM(F174)</f>
        <v>7038.5</v>
      </c>
    </row>
    <row r="174" spans="1:6" ht="30.75" customHeight="1">
      <c r="A174" s="48" t="s">
        <v>172</v>
      </c>
      <c r="B174" s="34" t="s">
        <v>11</v>
      </c>
      <c r="C174" s="34" t="s">
        <v>25</v>
      </c>
      <c r="D174" s="34" t="s">
        <v>59</v>
      </c>
      <c r="E174" s="34" t="s">
        <v>116</v>
      </c>
      <c r="F174" s="64">
        <f>F175+F176</f>
        <v>7038.5</v>
      </c>
    </row>
    <row r="175" spans="1:6" ht="30.75" customHeight="1">
      <c r="A175" s="49" t="s">
        <v>121</v>
      </c>
      <c r="B175" s="24" t="s">
        <v>11</v>
      </c>
      <c r="C175" s="24" t="s">
        <v>25</v>
      </c>
      <c r="D175" s="24" t="s">
        <v>59</v>
      </c>
      <c r="E175" s="24" t="s">
        <v>122</v>
      </c>
      <c r="F175" s="74">
        <v>222.4</v>
      </c>
    </row>
    <row r="176" spans="1:6" ht="32.25" customHeight="1">
      <c r="A176" s="49" t="s">
        <v>161</v>
      </c>
      <c r="B176" s="24" t="s">
        <v>11</v>
      </c>
      <c r="C176" s="24" t="s">
        <v>25</v>
      </c>
      <c r="D176" s="24" t="s">
        <v>59</v>
      </c>
      <c r="E176" s="24" t="s">
        <v>118</v>
      </c>
      <c r="F176" s="74">
        <v>6816.1</v>
      </c>
    </row>
    <row r="177" spans="1:6" ht="23.25" customHeight="1">
      <c r="A177" s="48" t="s">
        <v>124</v>
      </c>
      <c r="B177" s="34" t="s">
        <v>11</v>
      </c>
      <c r="C177" s="34" t="s">
        <v>25</v>
      </c>
      <c r="D177" s="34" t="s">
        <v>59</v>
      </c>
      <c r="E177" s="52" t="s">
        <v>126</v>
      </c>
      <c r="F177" s="64">
        <f>SUM(F178)</f>
        <v>91.69999999999999</v>
      </c>
    </row>
    <row r="178" spans="1:6" ht="22.5" customHeight="1">
      <c r="A178" s="48" t="s">
        <v>125</v>
      </c>
      <c r="B178" s="34" t="s">
        <v>11</v>
      </c>
      <c r="C178" s="34" t="s">
        <v>25</v>
      </c>
      <c r="D178" s="34" t="s">
        <v>59</v>
      </c>
      <c r="E178" s="52" t="s">
        <v>127</v>
      </c>
      <c r="F178" s="64">
        <f>SUM(F179:F180)</f>
        <v>91.69999999999999</v>
      </c>
    </row>
    <row r="179" spans="1:6" ht="30" customHeight="1">
      <c r="A179" s="49" t="s">
        <v>128</v>
      </c>
      <c r="B179" s="24" t="s">
        <v>11</v>
      </c>
      <c r="C179" s="24" t="s">
        <v>25</v>
      </c>
      <c r="D179" s="24" t="s">
        <v>59</v>
      </c>
      <c r="E179" s="53" t="s">
        <v>129</v>
      </c>
      <c r="F179" s="74">
        <v>74.8</v>
      </c>
    </row>
    <row r="180" spans="1:6" ht="15.75">
      <c r="A180" s="49" t="s">
        <v>130</v>
      </c>
      <c r="B180" s="24" t="s">
        <v>11</v>
      </c>
      <c r="C180" s="24" t="s">
        <v>25</v>
      </c>
      <c r="D180" s="24" t="s">
        <v>59</v>
      </c>
      <c r="E180" s="53" t="s">
        <v>131</v>
      </c>
      <c r="F180" s="74">
        <v>16.9</v>
      </c>
    </row>
    <row r="181" spans="1:6" ht="81" customHeight="1">
      <c r="A181" s="111" t="s">
        <v>222</v>
      </c>
      <c r="B181" s="36" t="s">
        <v>11</v>
      </c>
      <c r="C181" s="36" t="s">
        <v>25</v>
      </c>
      <c r="D181" s="36" t="s">
        <v>234</v>
      </c>
      <c r="E181" s="38"/>
      <c r="F181" s="64">
        <f>SUM(F182+F185)</f>
        <v>33509.1</v>
      </c>
    </row>
    <row r="182" spans="1:6" ht="78.75">
      <c r="A182" s="48" t="s">
        <v>108</v>
      </c>
      <c r="B182" s="34" t="s">
        <v>11</v>
      </c>
      <c r="C182" s="34" t="s">
        <v>25</v>
      </c>
      <c r="D182" s="36" t="s">
        <v>234</v>
      </c>
      <c r="E182" s="34" t="s">
        <v>109</v>
      </c>
      <c r="F182" s="64">
        <f>SUM(F183)</f>
        <v>33304.1</v>
      </c>
    </row>
    <row r="183" spans="1:6" ht="27.75" customHeight="1">
      <c r="A183" s="33" t="s">
        <v>224</v>
      </c>
      <c r="B183" s="34" t="s">
        <v>11</v>
      </c>
      <c r="C183" s="34" t="s">
        <v>25</v>
      </c>
      <c r="D183" s="36" t="s">
        <v>234</v>
      </c>
      <c r="E183" s="34" t="s">
        <v>136</v>
      </c>
      <c r="F183" s="64">
        <f>SUM(F184)</f>
        <v>33304.1</v>
      </c>
    </row>
    <row r="184" spans="1:6" ht="33" customHeight="1">
      <c r="A184" s="49" t="s">
        <v>223</v>
      </c>
      <c r="B184" s="24" t="s">
        <v>11</v>
      </c>
      <c r="C184" s="24" t="s">
        <v>25</v>
      </c>
      <c r="D184" s="38" t="s">
        <v>234</v>
      </c>
      <c r="E184" s="24" t="s">
        <v>135</v>
      </c>
      <c r="F184" s="74">
        <v>33304.1</v>
      </c>
    </row>
    <row r="185" spans="1:6" ht="33.75" customHeight="1">
      <c r="A185" s="48" t="s">
        <v>159</v>
      </c>
      <c r="B185" s="34" t="s">
        <v>11</v>
      </c>
      <c r="C185" s="34" t="s">
        <v>25</v>
      </c>
      <c r="D185" s="36" t="s">
        <v>234</v>
      </c>
      <c r="E185" s="34" t="s">
        <v>114</v>
      </c>
      <c r="F185" s="64">
        <f>SUM(F186)</f>
        <v>205</v>
      </c>
    </row>
    <row r="186" spans="1:6" ht="33" customHeight="1">
      <c r="A186" s="48" t="s">
        <v>172</v>
      </c>
      <c r="B186" s="34" t="s">
        <v>11</v>
      </c>
      <c r="C186" s="34" t="s">
        <v>25</v>
      </c>
      <c r="D186" s="36" t="s">
        <v>234</v>
      </c>
      <c r="E186" s="34" t="s">
        <v>116</v>
      </c>
      <c r="F186" s="64">
        <f>SUM(F187:F187)</f>
        <v>205</v>
      </c>
    </row>
    <row r="187" spans="1:6" ht="31.5">
      <c r="A187" s="49" t="s">
        <v>161</v>
      </c>
      <c r="B187" s="24" t="s">
        <v>11</v>
      </c>
      <c r="C187" s="24" t="s">
        <v>25</v>
      </c>
      <c r="D187" s="38" t="s">
        <v>234</v>
      </c>
      <c r="E187" s="24" t="s">
        <v>118</v>
      </c>
      <c r="F187" s="74">
        <v>205</v>
      </c>
    </row>
    <row r="188" spans="1:6" ht="63">
      <c r="A188" s="48" t="s">
        <v>255</v>
      </c>
      <c r="B188" s="34" t="s">
        <v>11</v>
      </c>
      <c r="C188" s="34" t="s">
        <v>25</v>
      </c>
      <c r="D188" s="36" t="s">
        <v>227</v>
      </c>
      <c r="E188" s="34"/>
      <c r="F188" s="64">
        <f>SUM(F189:F190)</f>
        <v>256.5</v>
      </c>
    </row>
    <row r="189" spans="1:6" ht="31.5">
      <c r="A189" s="49" t="s">
        <v>121</v>
      </c>
      <c r="B189" s="24" t="s">
        <v>11</v>
      </c>
      <c r="C189" s="24" t="s">
        <v>25</v>
      </c>
      <c r="D189" s="38" t="s">
        <v>227</v>
      </c>
      <c r="E189" s="24" t="s">
        <v>122</v>
      </c>
      <c r="F189" s="74">
        <v>41.3</v>
      </c>
    </row>
    <row r="190" spans="1:6" ht="31.5">
      <c r="A190" s="49" t="s">
        <v>161</v>
      </c>
      <c r="B190" s="24" t="s">
        <v>11</v>
      </c>
      <c r="C190" s="24" t="s">
        <v>25</v>
      </c>
      <c r="D190" s="38" t="s">
        <v>227</v>
      </c>
      <c r="E190" s="24" t="s">
        <v>118</v>
      </c>
      <c r="F190" s="74">
        <v>215.2</v>
      </c>
    </row>
    <row r="191" spans="1:6" ht="18.75">
      <c r="A191" s="29" t="s">
        <v>34</v>
      </c>
      <c r="B191" s="30" t="s">
        <v>11</v>
      </c>
      <c r="C191" s="30" t="s">
        <v>6</v>
      </c>
      <c r="D191" s="30"/>
      <c r="E191" s="31"/>
      <c r="F191" s="55">
        <f>F192+F210+F226+F231</f>
        <v>129158.9</v>
      </c>
    </row>
    <row r="192" spans="1:6" s="11" customFormat="1" ht="31.5">
      <c r="A192" s="97" t="s">
        <v>43</v>
      </c>
      <c r="B192" s="71" t="s">
        <v>11</v>
      </c>
      <c r="C192" s="71" t="s">
        <v>6</v>
      </c>
      <c r="D192" s="71" t="s">
        <v>42</v>
      </c>
      <c r="E192" s="72"/>
      <c r="F192" s="93">
        <f>F193+F198++++++++F202+F206</f>
        <v>121237.4</v>
      </c>
    </row>
    <row r="193" spans="1:6" s="11" customFormat="1" ht="31.5">
      <c r="A193" s="65" t="s">
        <v>5</v>
      </c>
      <c r="B193" s="36" t="s">
        <v>11</v>
      </c>
      <c r="C193" s="36" t="s">
        <v>6</v>
      </c>
      <c r="D193" s="36" t="s">
        <v>60</v>
      </c>
      <c r="E193" s="38"/>
      <c r="F193" s="64">
        <f>SUM(F194)</f>
        <v>9990.9</v>
      </c>
    </row>
    <row r="194" spans="1:6" s="11" customFormat="1" ht="30" customHeight="1">
      <c r="A194" s="33" t="s">
        <v>141</v>
      </c>
      <c r="B194" s="34" t="s">
        <v>11</v>
      </c>
      <c r="C194" s="34" t="s">
        <v>6</v>
      </c>
      <c r="D194" s="34" t="s">
        <v>60</v>
      </c>
      <c r="E194" s="34" t="s">
        <v>140</v>
      </c>
      <c r="F194" s="64">
        <f>SUM(F195)</f>
        <v>9990.9</v>
      </c>
    </row>
    <row r="195" spans="1:7" s="11" customFormat="1" ht="18">
      <c r="A195" s="33" t="s">
        <v>138</v>
      </c>
      <c r="B195" s="34" t="s">
        <v>11</v>
      </c>
      <c r="C195" s="34" t="s">
        <v>6</v>
      </c>
      <c r="D195" s="34" t="s">
        <v>60</v>
      </c>
      <c r="E195" s="34" t="s">
        <v>139</v>
      </c>
      <c r="F195" s="64">
        <f>SUM(F196:F197)</f>
        <v>9990.9</v>
      </c>
      <c r="G195" s="44"/>
    </row>
    <row r="196" spans="1:7" s="11" customFormat="1" ht="47.25">
      <c r="A196" s="49" t="s">
        <v>178</v>
      </c>
      <c r="B196" s="24" t="s">
        <v>11</v>
      </c>
      <c r="C196" s="24" t="s">
        <v>6</v>
      </c>
      <c r="D196" s="24" t="s">
        <v>60</v>
      </c>
      <c r="E196" s="24" t="s">
        <v>149</v>
      </c>
      <c r="F196" s="74">
        <v>9595.9</v>
      </c>
      <c r="G196" s="44"/>
    </row>
    <row r="197" spans="1:7" s="11" customFormat="1" ht="18">
      <c r="A197" s="49" t="s">
        <v>146</v>
      </c>
      <c r="B197" s="24" t="s">
        <v>11</v>
      </c>
      <c r="C197" s="24" t="s">
        <v>6</v>
      </c>
      <c r="D197" s="24" t="s">
        <v>60</v>
      </c>
      <c r="E197" s="24" t="s">
        <v>147</v>
      </c>
      <c r="F197" s="74">
        <v>395</v>
      </c>
      <c r="G197" s="44"/>
    </row>
    <row r="198" spans="1:6" s="11" customFormat="1" ht="126">
      <c r="A198" s="78" t="s">
        <v>179</v>
      </c>
      <c r="B198" s="34" t="s">
        <v>11</v>
      </c>
      <c r="C198" s="34" t="s">
        <v>6</v>
      </c>
      <c r="D198" s="34" t="s">
        <v>235</v>
      </c>
      <c r="E198" s="24"/>
      <c r="F198" s="64">
        <f>SUM(F199)</f>
        <v>108236</v>
      </c>
    </row>
    <row r="199" spans="1:6" s="11" customFormat="1" ht="46.5" customHeight="1">
      <c r="A199" s="33" t="s">
        <v>141</v>
      </c>
      <c r="B199" s="34" t="s">
        <v>11</v>
      </c>
      <c r="C199" s="34" t="s">
        <v>6</v>
      </c>
      <c r="D199" s="34" t="s">
        <v>235</v>
      </c>
      <c r="E199" s="34" t="s">
        <v>140</v>
      </c>
      <c r="F199" s="64">
        <f>SUM(F200)</f>
        <v>108236</v>
      </c>
    </row>
    <row r="200" spans="1:6" s="11" customFormat="1" ht="18">
      <c r="A200" s="33" t="s">
        <v>138</v>
      </c>
      <c r="B200" s="34" t="s">
        <v>11</v>
      </c>
      <c r="C200" s="34" t="s">
        <v>6</v>
      </c>
      <c r="D200" s="34" t="s">
        <v>235</v>
      </c>
      <c r="E200" s="34" t="s">
        <v>139</v>
      </c>
      <c r="F200" s="64">
        <f>SUM(F201:F201)</f>
        <v>108236</v>
      </c>
    </row>
    <row r="201" spans="1:6" s="11" customFormat="1" ht="47.25">
      <c r="A201" s="49" t="s">
        <v>178</v>
      </c>
      <c r="B201" s="24" t="s">
        <v>11</v>
      </c>
      <c r="C201" s="24" t="s">
        <v>6</v>
      </c>
      <c r="D201" s="24" t="s">
        <v>235</v>
      </c>
      <c r="E201" s="24" t="s">
        <v>149</v>
      </c>
      <c r="F201" s="74">
        <v>108236</v>
      </c>
    </row>
    <row r="202" spans="1:6" s="11" customFormat="1" ht="96" customHeight="1">
      <c r="A202" s="48" t="s">
        <v>270</v>
      </c>
      <c r="B202" s="34" t="s">
        <v>11</v>
      </c>
      <c r="C202" s="34" t="s">
        <v>6</v>
      </c>
      <c r="D202" s="34" t="s">
        <v>269</v>
      </c>
      <c r="E202" s="34"/>
      <c r="F202" s="64">
        <f>SUM(F203)</f>
        <v>10.5</v>
      </c>
    </row>
    <row r="203" spans="1:6" s="11" customFormat="1" ht="47.25">
      <c r="A203" s="33" t="s">
        <v>141</v>
      </c>
      <c r="B203" s="24" t="s">
        <v>11</v>
      </c>
      <c r="C203" s="24" t="s">
        <v>6</v>
      </c>
      <c r="D203" s="24" t="s">
        <v>269</v>
      </c>
      <c r="E203" s="24" t="s">
        <v>140</v>
      </c>
      <c r="F203" s="74">
        <f>SUM(F204)</f>
        <v>10.5</v>
      </c>
    </row>
    <row r="204" spans="1:6" s="11" customFormat="1" ht="18">
      <c r="A204" s="33" t="s">
        <v>138</v>
      </c>
      <c r="B204" s="24" t="s">
        <v>11</v>
      </c>
      <c r="C204" s="24" t="s">
        <v>6</v>
      </c>
      <c r="D204" s="24" t="s">
        <v>269</v>
      </c>
      <c r="E204" s="24" t="s">
        <v>139</v>
      </c>
      <c r="F204" s="74">
        <f>SUM(F205)</f>
        <v>10.5</v>
      </c>
    </row>
    <row r="205" spans="1:6" s="11" customFormat="1" ht="47.25">
      <c r="A205" s="49" t="s">
        <v>178</v>
      </c>
      <c r="B205" s="24" t="s">
        <v>11</v>
      </c>
      <c r="C205" s="24" t="s">
        <v>6</v>
      </c>
      <c r="D205" s="24" t="s">
        <v>269</v>
      </c>
      <c r="E205" s="24" t="s">
        <v>149</v>
      </c>
      <c r="F205" s="74">
        <v>10.5</v>
      </c>
    </row>
    <row r="206" spans="1:6" s="11" customFormat="1" ht="50.25" customHeight="1">
      <c r="A206" s="48" t="s">
        <v>267</v>
      </c>
      <c r="B206" s="34" t="s">
        <v>11</v>
      </c>
      <c r="C206" s="34" t="s">
        <v>6</v>
      </c>
      <c r="D206" s="34" t="s">
        <v>268</v>
      </c>
      <c r="E206" s="24"/>
      <c r="F206" s="64">
        <f>SUM(F207)</f>
        <v>3000</v>
      </c>
    </row>
    <row r="207" spans="1:6" s="11" customFormat="1" ht="47.25">
      <c r="A207" s="33" t="s">
        <v>141</v>
      </c>
      <c r="B207" s="34" t="s">
        <v>11</v>
      </c>
      <c r="C207" s="34" t="s">
        <v>6</v>
      </c>
      <c r="D207" s="34" t="s">
        <v>268</v>
      </c>
      <c r="E207" s="34" t="s">
        <v>140</v>
      </c>
      <c r="F207" s="64">
        <f>SUM(F208)</f>
        <v>3000</v>
      </c>
    </row>
    <row r="208" spans="1:6" s="11" customFormat="1" ht="18">
      <c r="A208" s="33" t="s">
        <v>138</v>
      </c>
      <c r="B208" s="34" t="s">
        <v>11</v>
      </c>
      <c r="C208" s="34" t="s">
        <v>6</v>
      </c>
      <c r="D208" s="34" t="s">
        <v>268</v>
      </c>
      <c r="E208" s="34" t="s">
        <v>139</v>
      </c>
      <c r="F208" s="64">
        <f>SUM(F209)</f>
        <v>3000</v>
      </c>
    </row>
    <row r="209" spans="1:6" s="11" customFormat="1" ht="18">
      <c r="A209" s="49" t="s">
        <v>146</v>
      </c>
      <c r="B209" s="24" t="s">
        <v>11</v>
      </c>
      <c r="C209" s="24" t="s">
        <v>6</v>
      </c>
      <c r="D209" s="24" t="s">
        <v>268</v>
      </c>
      <c r="E209" s="24" t="s">
        <v>147</v>
      </c>
      <c r="F209" s="74">
        <v>3000</v>
      </c>
    </row>
    <row r="210" spans="1:6" s="11" customFormat="1" ht="18">
      <c r="A210" s="97" t="s">
        <v>35</v>
      </c>
      <c r="B210" s="40" t="s">
        <v>11</v>
      </c>
      <c r="C210" s="40" t="s">
        <v>6</v>
      </c>
      <c r="D210" s="40" t="s">
        <v>29</v>
      </c>
      <c r="E210" s="98"/>
      <c r="F210" s="60">
        <f>SUM(F212+F215+F218+F222)</f>
        <v>5867.8</v>
      </c>
    </row>
    <row r="211" spans="1:6" s="11" customFormat="1" ht="32.25" customHeight="1">
      <c r="A211" s="33" t="s">
        <v>5</v>
      </c>
      <c r="B211" s="34" t="s">
        <v>11</v>
      </c>
      <c r="C211" s="34" t="s">
        <v>6</v>
      </c>
      <c r="D211" s="34" t="s">
        <v>61</v>
      </c>
      <c r="E211" s="34"/>
      <c r="F211" s="56">
        <f>SUM(F212+F215+F218+F222)</f>
        <v>5867.8</v>
      </c>
    </row>
    <row r="212" spans="1:6" s="11" customFormat="1" ht="46.5" customHeight="1">
      <c r="A212" s="97" t="s">
        <v>141</v>
      </c>
      <c r="B212" s="40" t="s">
        <v>11</v>
      </c>
      <c r="C212" s="40" t="s">
        <v>6</v>
      </c>
      <c r="D212" s="40" t="s">
        <v>61</v>
      </c>
      <c r="E212" s="40" t="s">
        <v>140</v>
      </c>
      <c r="F212" s="60">
        <f>SUM(F213)</f>
        <v>4377.2</v>
      </c>
    </row>
    <row r="213" spans="1:6" s="6" customFormat="1" ht="15.75">
      <c r="A213" s="33" t="s">
        <v>138</v>
      </c>
      <c r="B213" s="34" t="s">
        <v>11</v>
      </c>
      <c r="C213" s="34" t="s">
        <v>6</v>
      </c>
      <c r="D213" s="34" t="s">
        <v>61</v>
      </c>
      <c r="E213" s="34" t="s">
        <v>139</v>
      </c>
      <c r="F213" s="56">
        <f>SUM(F214)</f>
        <v>4377.2</v>
      </c>
    </row>
    <row r="214" spans="1:6" s="6" customFormat="1" ht="47.25">
      <c r="A214" s="49" t="s">
        <v>148</v>
      </c>
      <c r="B214" s="24" t="s">
        <v>11</v>
      </c>
      <c r="C214" s="24" t="s">
        <v>6</v>
      </c>
      <c r="D214" s="24" t="s">
        <v>61</v>
      </c>
      <c r="E214" s="24" t="s">
        <v>149</v>
      </c>
      <c r="F214" s="57">
        <v>4377.2</v>
      </c>
    </row>
    <row r="215" spans="1:6" s="6" customFormat="1" ht="78.75">
      <c r="A215" s="99" t="s">
        <v>108</v>
      </c>
      <c r="B215" s="71" t="s">
        <v>11</v>
      </c>
      <c r="C215" s="71" t="s">
        <v>6</v>
      </c>
      <c r="D215" s="71" t="s">
        <v>61</v>
      </c>
      <c r="E215" s="40" t="s">
        <v>109</v>
      </c>
      <c r="F215" s="93">
        <f>SUM(F216)</f>
        <v>1377.4</v>
      </c>
    </row>
    <row r="216" spans="1:6" s="6" customFormat="1" ht="31.5">
      <c r="A216" s="48" t="s">
        <v>134</v>
      </c>
      <c r="B216" s="36" t="s">
        <v>11</v>
      </c>
      <c r="C216" s="36" t="s">
        <v>6</v>
      </c>
      <c r="D216" s="36" t="s">
        <v>61</v>
      </c>
      <c r="E216" s="34" t="s">
        <v>136</v>
      </c>
      <c r="F216" s="64">
        <f>SUM(F217:F217)</f>
        <v>1377.4</v>
      </c>
    </row>
    <row r="217" spans="1:6" s="5" customFormat="1" ht="31.5">
      <c r="A217" s="49" t="s">
        <v>223</v>
      </c>
      <c r="B217" s="38" t="s">
        <v>11</v>
      </c>
      <c r="C217" s="38" t="s">
        <v>6</v>
      </c>
      <c r="D217" s="38" t="s">
        <v>61</v>
      </c>
      <c r="E217" s="24" t="s">
        <v>135</v>
      </c>
      <c r="F217" s="74">
        <v>1377.4</v>
      </c>
    </row>
    <row r="218" spans="1:6" s="5" customFormat="1" ht="30.75" customHeight="1">
      <c r="A218" s="99" t="s">
        <v>119</v>
      </c>
      <c r="B218" s="71" t="s">
        <v>11</v>
      </c>
      <c r="C218" s="71" t="s">
        <v>6</v>
      </c>
      <c r="D218" s="71" t="s">
        <v>61</v>
      </c>
      <c r="E218" s="40" t="s">
        <v>114</v>
      </c>
      <c r="F218" s="93">
        <f>SUM(F219)</f>
        <v>109.5</v>
      </c>
    </row>
    <row r="219" spans="1:6" s="5" customFormat="1" ht="28.5" customHeight="1">
      <c r="A219" s="48" t="s">
        <v>159</v>
      </c>
      <c r="B219" s="36" t="s">
        <v>11</v>
      </c>
      <c r="C219" s="36" t="s">
        <v>6</v>
      </c>
      <c r="D219" s="36" t="s">
        <v>61</v>
      </c>
      <c r="E219" s="34" t="s">
        <v>116</v>
      </c>
      <c r="F219" s="64">
        <f>SUM(F220:F221)</f>
        <v>109.5</v>
      </c>
    </row>
    <row r="220" spans="1:6" s="5" customFormat="1" ht="28.5" customHeight="1">
      <c r="A220" s="48" t="s">
        <v>172</v>
      </c>
      <c r="B220" s="38" t="s">
        <v>11</v>
      </c>
      <c r="C220" s="38" t="s">
        <v>6</v>
      </c>
      <c r="D220" s="38" t="s">
        <v>61</v>
      </c>
      <c r="E220" s="24" t="s">
        <v>122</v>
      </c>
      <c r="F220" s="74">
        <v>5.4</v>
      </c>
    </row>
    <row r="221" spans="1:6" s="5" customFormat="1" ht="28.5" customHeight="1">
      <c r="A221" s="49" t="s">
        <v>121</v>
      </c>
      <c r="B221" s="38" t="s">
        <v>11</v>
      </c>
      <c r="C221" s="38" t="s">
        <v>6</v>
      </c>
      <c r="D221" s="38" t="s">
        <v>61</v>
      </c>
      <c r="E221" s="24" t="s">
        <v>118</v>
      </c>
      <c r="F221" s="74">
        <v>104.1</v>
      </c>
    </row>
    <row r="222" spans="1:6" s="5" customFormat="1" ht="21" customHeight="1">
      <c r="A222" s="99" t="s">
        <v>124</v>
      </c>
      <c r="B222" s="40" t="s">
        <v>11</v>
      </c>
      <c r="C222" s="40" t="s">
        <v>6</v>
      </c>
      <c r="D222" s="40" t="s">
        <v>61</v>
      </c>
      <c r="E222" s="40" t="s">
        <v>126</v>
      </c>
      <c r="F222" s="93">
        <f>SUM(F223)</f>
        <v>3.7</v>
      </c>
    </row>
    <row r="223" spans="1:6" s="5" customFormat="1" ht="17.25" customHeight="1">
      <c r="A223" s="48" t="s">
        <v>125</v>
      </c>
      <c r="B223" s="34" t="s">
        <v>11</v>
      </c>
      <c r="C223" s="34" t="s">
        <v>6</v>
      </c>
      <c r="D223" s="34" t="s">
        <v>61</v>
      </c>
      <c r="E223" s="34" t="s">
        <v>127</v>
      </c>
      <c r="F223" s="64">
        <f>SUM(F224:F225)</f>
        <v>3.7</v>
      </c>
    </row>
    <row r="224" spans="1:6" s="5" customFormat="1" ht="28.5" customHeight="1">
      <c r="A224" s="49" t="s">
        <v>128</v>
      </c>
      <c r="B224" s="24" t="s">
        <v>11</v>
      </c>
      <c r="C224" s="24" t="s">
        <v>6</v>
      </c>
      <c r="D224" s="24" t="s">
        <v>61</v>
      </c>
      <c r="E224" s="24" t="s">
        <v>129</v>
      </c>
      <c r="F224" s="74">
        <v>3.5</v>
      </c>
    </row>
    <row r="225" spans="1:6" s="5" customFormat="1" ht="19.5" customHeight="1">
      <c r="A225" s="49" t="s">
        <v>130</v>
      </c>
      <c r="B225" s="24" t="s">
        <v>11</v>
      </c>
      <c r="C225" s="24" t="s">
        <v>6</v>
      </c>
      <c r="D225" s="24" t="s">
        <v>61</v>
      </c>
      <c r="E225" s="24" t="s">
        <v>131</v>
      </c>
      <c r="F225" s="74">
        <v>0.2</v>
      </c>
    </row>
    <row r="226" spans="1:8" s="5" customFormat="1" ht="18" customHeight="1">
      <c r="A226" s="99" t="s">
        <v>41</v>
      </c>
      <c r="B226" s="71" t="s">
        <v>11</v>
      </c>
      <c r="C226" s="71" t="s">
        <v>6</v>
      </c>
      <c r="D226" s="71" t="s">
        <v>63</v>
      </c>
      <c r="E226" s="71"/>
      <c r="F226" s="93">
        <f>SUM(F227)</f>
        <v>50.3</v>
      </c>
      <c r="G226" s="79"/>
      <c r="H226" s="80"/>
    </row>
    <row r="227" spans="1:8" s="5" customFormat="1" ht="15.75">
      <c r="A227" s="33" t="s">
        <v>46</v>
      </c>
      <c r="B227" s="34" t="s">
        <v>11</v>
      </c>
      <c r="C227" s="34" t="s">
        <v>6</v>
      </c>
      <c r="D227" s="34" t="s">
        <v>63</v>
      </c>
      <c r="E227" s="34" t="s">
        <v>140</v>
      </c>
      <c r="F227" s="64">
        <f>SUM(F228)</f>
        <v>50.3</v>
      </c>
      <c r="G227" s="81"/>
      <c r="H227" s="80"/>
    </row>
    <row r="228" spans="1:8" s="5" customFormat="1" ht="47.25">
      <c r="A228" s="33" t="s">
        <v>141</v>
      </c>
      <c r="B228" s="34" t="s">
        <v>11</v>
      </c>
      <c r="C228" s="34" t="s">
        <v>6</v>
      </c>
      <c r="D228" s="34" t="s">
        <v>63</v>
      </c>
      <c r="E228" s="34" t="s">
        <v>139</v>
      </c>
      <c r="F228" s="64">
        <f>SUM(F229)</f>
        <v>50.3</v>
      </c>
      <c r="G228" s="81"/>
      <c r="H228" s="80"/>
    </row>
    <row r="229" spans="1:8" s="5" customFormat="1" ht="15.75">
      <c r="A229" s="33" t="s">
        <v>138</v>
      </c>
      <c r="B229" s="24" t="s">
        <v>11</v>
      </c>
      <c r="C229" s="24" t="s">
        <v>6</v>
      </c>
      <c r="D229" s="24" t="s">
        <v>63</v>
      </c>
      <c r="E229" s="24" t="s">
        <v>147</v>
      </c>
      <c r="F229" s="124">
        <f>SUM(F230)</f>
        <v>50.3</v>
      </c>
      <c r="G229" s="82"/>
      <c r="H229" s="83"/>
    </row>
    <row r="230" spans="1:6" s="5" customFormat="1" ht="15.75">
      <c r="A230" s="49" t="s">
        <v>146</v>
      </c>
      <c r="B230" s="24" t="s">
        <v>11</v>
      </c>
      <c r="C230" s="24" t="s">
        <v>6</v>
      </c>
      <c r="D230" s="24" t="s">
        <v>63</v>
      </c>
      <c r="E230" s="24" t="s">
        <v>147</v>
      </c>
      <c r="F230" s="57">
        <v>50.3</v>
      </c>
    </row>
    <row r="231" spans="1:6" s="5" customFormat="1" ht="63">
      <c r="A231" s="48" t="s">
        <v>255</v>
      </c>
      <c r="B231" s="34" t="s">
        <v>11</v>
      </c>
      <c r="C231" s="34" t="s">
        <v>6</v>
      </c>
      <c r="D231" s="34" t="s">
        <v>227</v>
      </c>
      <c r="E231" s="34"/>
      <c r="F231" s="56">
        <f>SUM(F232:F233)</f>
        <v>2003.4</v>
      </c>
    </row>
    <row r="232" spans="1:6" s="5" customFormat="1" ht="31.5">
      <c r="A232" s="49" t="s">
        <v>223</v>
      </c>
      <c r="B232" s="24" t="s">
        <v>11</v>
      </c>
      <c r="C232" s="24" t="s">
        <v>6</v>
      </c>
      <c r="D232" s="24" t="s">
        <v>227</v>
      </c>
      <c r="E232" s="24" t="s">
        <v>135</v>
      </c>
      <c r="F232" s="57">
        <v>417.9</v>
      </c>
    </row>
    <row r="233" spans="1:6" s="5" customFormat="1" ht="47.25">
      <c r="A233" s="49" t="s">
        <v>148</v>
      </c>
      <c r="B233" s="24" t="s">
        <v>11</v>
      </c>
      <c r="C233" s="24" t="s">
        <v>6</v>
      </c>
      <c r="D233" s="24" t="s">
        <v>227</v>
      </c>
      <c r="E233" s="24" t="s">
        <v>149</v>
      </c>
      <c r="F233" s="57">
        <v>1585.5</v>
      </c>
    </row>
    <row r="234" spans="1:6" s="5" customFormat="1" ht="31.5">
      <c r="A234" s="51" t="s">
        <v>142</v>
      </c>
      <c r="B234" s="41" t="s">
        <v>11</v>
      </c>
      <c r="C234" s="41" t="s">
        <v>9</v>
      </c>
      <c r="D234" s="43"/>
      <c r="E234" s="43"/>
      <c r="F234" s="58">
        <f>SUM(F235)</f>
        <v>207.3</v>
      </c>
    </row>
    <row r="235" spans="1:6" s="5" customFormat="1" ht="47.25">
      <c r="A235" s="48" t="s">
        <v>143</v>
      </c>
      <c r="B235" s="52" t="s">
        <v>11</v>
      </c>
      <c r="C235" s="52" t="s">
        <v>9</v>
      </c>
      <c r="D235" s="52" t="s">
        <v>144</v>
      </c>
      <c r="E235" s="24"/>
      <c r="F235" s="56">
        <f>SUM(F236+F239)</f>
        <v>207.3</v>
      </c>
    </row>
    <row r="236" spans="1:6" s="5" customFormat="1" ht="33" customHeight="1">
      <c r="A236" s="48" t="s">
        <v>159</v>
      </c>
      <c r="B236" s="52" t="s">
        <v>11</v>
      </c>
      <c r="C236" s="52" t="s">
        <v>9</v>
      </c>
      <c r="D236" s="52" t="s">
        <v>144</v>
      </c>
      <c r="E236" s="34" t="s">
        <v>114</v>
      </c>
      <c r="F236" s="56">
        <f>SUM(F237)</f>
        <v>175.3</v>
      </c>
    </row>
    <row r="237" spans="1:6" s="5" customFormat="1" ht="29.25" customHeight="1">
      <c r="A237" s="48" t="s">
        <v>115</v>
      </c>
      <c r="B237" s="52" t="s">
        <v>11</v>
      </c>
      <c r="C237" s="52" t="s">
        <v>9</v>
      </c>
      <c r="D237" s="52" t="s">
        <v>144</v>
      </c>
      <c r="E237" s="34" t="s">
        <v>116</v>
      </c>
      <c r="F237" s="56">
        <f>SUM(F238)</f>
        <v>175.3</v>
      </c>
    </row>
    <row r="238" spans="1:6" s="5" customFormat="1" ht="32.25" customHeight="1">
      <c r="A238" s="49" t="s">
        <v>161</v>
      </c>
      <c r="B238" s="53" t="s">
        <v>11</v>
      </c>
      <c r="C238" s="53" t="s">
        <v>9</v>
      </c>
      <c r="D238" s="53" t="s">
        <v>144</v>
      </c>
      <c r="E238" s="24" t="s">
        <v>118</v>
      </c>
      <c r="F238" s="57">
        <v>175.3</v>
      </c>
    </row>
    <row r="239" spans="1:6" s="5" customFormat="1" ht="30" customHeight="1">
      <c r="A239" s="48" t="s">
        <v>145</v>
      </c>
      <c r="B239" s="52" t="s">
        <v>11</v>
      </c>
      <c r="C239" s="52" t="s">
        <v>9</v>
      </c>
      <c r="D239" s="52" t="s">
        <v>144</v>
      </c>
      <c r="E239" s="34" t="s">
        <v>140</v>
      </c>
      <c r="F239" s="56">
        <f>SUM(F240)</f>
        <v>32</v>
      </c>
    </row>
    <row r="240" spans="1:6" s="5" customFormat="1" ht="20.25" customHeight="1">
      <c r="A240" s="48" t="s">
        <v>138</v>
      </c>
      <c r="B240" s="52" t="s">
        <v>11</v>
      </c>
      <c r="C240" s="52" t="s">
        <v>9</v>
      </c>
      <c r="D240" s="52" t="s">
        <v>144</v>
      </c>
      <c r="E240" s="34" t="s">
        <v>139</v>
      </c>
      <c r="F240" s="56">
        <f>SUM(F241)</f>
        <v>32</v>
      </c>
    </row>
    <row r="241" spans="1:6" s="5" customFormat="1" ht="18" customHeight="1">
      <c r="A241" s="49" t="s">
        <v>146</v>
      </c>
      <c r="B241" s="53" t="s">
        <v>11</v>
      </c>
      <c r="C241" s="53" t="s">
        <v>9</v>
      </c>
      <c r="D241" s="53" t="s">
        <v>144</v>
      </c>
      <c r="E241" s="24" t="s">
        <v>147</v>
      </c>
      <c r="F241" s="57">
        <v>32</v>
      </c>
    </row>
    <row r="242" spans="1:6" s="5" customFormat="1" ht="37.5">
      <c r="A242" s="29" t="s">
        <v>36</v>
      </c>
      <c r="B242" s="30" t="s">
        <v>11</v>
      </c>
      <c r="C242" s="30" t="s">
        <v>11</v>
      </c>
      <c r="D242" s="30"/>
      <c r="E242" s="31"/>
      <c r="F242" s="55">
        <f>SUM(F243+F245+F250)</f>
        <v>864.8400000000001</v>
      </c>
    </row>
    <row r="243" spans="1:6" s="5" customFormat="1" ht="63">
      <c r="A243" s="97" t="s">
        <v>253</v>
      </c>
      <c r="B243" s="40" t="s">
        <v>11</v>
      </c>
      <c r="C243" s="40" t="s">
        <v>11</v>
      </c>
      <c r="D243" s="40" t="s">
        <v>254</v>
      </c>
      <c r="E243" s="45"/>
      <c r="F243" s="60">
        <f>SUM(F244)</f>
        <v>555.2</v>
      </c>
    </row>
    <row r="244" spans="1:6" s="5" customFormat="1" ht="15.75">
      <c r="A244" s="49" t="s">
        <v>146</v>
      </c>
      <c r="B244" s="45" t="s">
        <v>11</v>
      </c>
      <c r="C244" s="45" t="s">
        <v>11</v>
      </c>
      <c r="D244" s="45" t="s">
        <v>254</v>
      </c>
      <c r="E244" s="24" t="s">
        <v>147</v>
      </c>
      <c r="F244" s="57">
        <v>555.2</v>
      </c>
    </row>
    <row r="245" spans="1:6" s="5" customFormat="1" ht="15.75" customHeight="1">
      <c r="A245" s="33" t="s">
        <v>38</v>
      </c>
      <c r="B245" s="34" t="s">
        <v>11</v>
      </c>
      <c r="C245" s="34" t="s">
        <v>11</v>
      </c>
      <c r="D245" s="34" t="s">
        <v>37</v>
      </c>
      <c r="E245" s="35"/>
      <c r="F245" s="56">
        <f>F246</f>
        <v>56.2</v>
      </c>
    </row>
    <row r="246" spans="1:7" s="5" customFormat="1" ht="15.75" customHeight="1">
      <c r="A246" s="33" t="s">
        <v>46</v>
      </c>
      <c r="B246" s="34" t="s">
        <v>11</v>
      </c>
      <c r="C246" s="34" t="s">
        <v>11</v>
      </c>
      <c r="D246" s="34" t="s">
        <v>62</v>
      </c>
      <c r="E246" s="34"/>
      <c r="F246" s="56">
        <f>F248</f>
        <v>56.2</v>
      </c>
      <c r="G246" s="46"/>
    </row>
    <row r="247" spans="1:7" s="5" customFormat="1" ht="15.75" customHeight="1">
      <c r="A247" s="48" t="s">
        <v>159</v>
      </c>
      <c r="B247" s="34" t="s">
        <v>11</v>
      </c>
      <c r="C247" s="34" t="s">
        <v>11</v>
      </c>
      <c r="D247" s="34" t="s">
        <v>62</v>
      </c>
      <c r="E247" s="34" t="s">
        <v>114</v>
      </c>
      <c r="F247" s="56">
        <f>SUM(F248)</f>
        <v>56.2</v>
      </c>
      <c r="G247" s="46"/>
    </row>
    <row r="248" spans="1:6" s="5" customFormat="1" ht="30" customHeight="1">
      <c r="A248" s="48" t="s">
        <v>172</v>
      </c>
      <c r="B248" s="34" t="s">
        <v>11</v>
      </c>
      <c r="C248" s="34" t="s">
        <v>11</v>
      </c>
      <c r="D248" s="34" t="s">
        <v>62</v>
      </c>
      <c r="E248" s="34" t="s">
        <v>116</v>
      </c>
      <c r="F248" s="60">
        <f>SUM(F249)</f>
        <v>56.2</v>
      </c>
    </row>
    <row r="249" spans="1:6" s="5" customFormat="1" ht="32.25" customHeight="1">
      <c r="A249" s="49" t="s">
        <v>161</v>
      </c>
      <c r="B249" s="34" t="s">
        <v>11</v>
      </c>
      <c r="C249" s="24" t="s">
        <v>11</v>
      </c>
      <c r="D249" s="24" t="s">
        <v>62</v>
      </c>
      <c r="E249" s="24" t="s">
        <v>118</v>
      </c>
      <c r="F249" s="61">
        <v>56.2</v>
      </c>
    </row>
    <row r="250" spans="1:6" s="5" customFormat="1" ht="18" customHeight="1">
      <c r="A250" s="97" t="s">
        <v>225</v>
      </c>
      <c r="B250" s="40" t="s">
        <v>11</v>
      </c>
      <c r="C250" s="40" t="s">
        <v>11</v>
      </c>
      <c r="D250" s="40" t="s">
        <v>48</v>
      </c>
      <c r="E250" s="45"/>
      <c r="F250" s="60">
        <f>SUM(F251+F255)</f>
        <v>253.44</v>
      </c>
    </row>
    <row r="251" spans="1:6" s="5" customFormat="1" ht="110.25" customHeight="1">
      <c r="A251" s="65" t="s">
        <v>257</v>
      </c>
      <c r="B251" s="34" t="s">
        <v>11</v>
      </c>
      <c r="C251" s="34" t="s">
        <v>11</v>
      </c>
      <c r="D251" s="34" t="s">
        <v>76</v>
      </c>
      <c r="E251" s="34"/>
      <c r="F251" s="56">
        <f>F254</f>
        <v>115.04</v>
      </c>
    </row>
    <row r="252" spans="1:6" s="5" customFormat="1" ht="29.25" customHeight="1">
      <c r="A252" s="48" t="s">
        <v>159</v>
      </c>
      <c r="B252" s="34" t="s">
        <v>11</v>
      </c>
      <c r="C252" s="34" t="s">
        <v>11</v>
      </c>
      <c r="D252" s="34" t="s">
        <v>76</v>
      </c>
      <c r="E252" s="34" t="s">
        <v>114</v>
      </c>
      <c r="F252" s="56">
        <f>SUM(F253)</f>
        <v>115.04</v>
      </c>
    </row>
    <row r="253" spans="1:6" s="5" customFormat="1" ht="33" customHeight="1">
      <c r="A253" s="48" t="s">
        <v>172</v>
      </c>
      <c r="B253" s="34" t="s">
        <v>11</v>
      </c>
      <c r="C253" s="34" t="s">
        <v>11</v>
      </c>
      <c r="D253" s="34" t="s">
        <v>76</v>
      </c>
      <c r="E253" s="34" t="s">
        <v>116</v>
      </c>
      <c r="F253" s="56">
        <f>SUM(F254)</f>
        <v>115.04</v>
      </c>
    </row>
    <row r="254" spans="1:6" ht="27.75" customHeight="1">
      <c r="A254" s="49" t="s">
        <v>161</v>
      </c>
      <c r="B254" s="34" t="s">
        <v>11</v>
      </c>
      <c r="C254" s="24" t="s">
        <v>11</v>
      </c>
      <c r="D254" s="24" t="s">
        <v>76</v>
      </c>
      <c r="E254" s="24" t="s">
        <v>118</v>
      </c>
      <c r="F254" s="57">
        <v>115.04</v>
      </c>
    </row>
    <row r="255" spans="1:6" ht="43.5" customHeight="1">
      <c r="A255" s="96" t="s">
        <v>237</v>
      </c>
      <c r="B255" s="34" t="s">
        <v>11</v>
      </c>
      <c r="C255" s="34" t="s">
        <v>11</v>
      </c>
      <c r="D255" s="34" t="s">
        <v>64</v>
      </c>
      <c r="E255" s="34"/>
      <c r="F255" s="56">
        <f>F258</f>
        <v>138.4</v>
      </c>
    </row>
    <row r="256" spans="1:6" ht="53.25" customHeight="1">
      <c r="A256" s="48" t="s">
        <v>145</v>
      </c>
      <c r="B256" s="34" t="s">
        <v>11</v>
      </c>
      <c r="C256" s="34" t="s">
        <v>11</v>
      </c>
      <c r="D256" s="34" t="s">
        <v>64</v>
      </c>
      <c r="E256" s="34" t="s">
        <v>140</v>
      </c>
      <c r="F256" s="56">
        <v>138.4</v>
      </c>
    </row>
    <row r="257" spans="1:6" ht="21" customHeight="1">
      <c r="A257" s="48" t="s">
        <v>138</v>
      </c>
      <c r="B257" s="34" t="s">
        <v>11</v>
      </c>
      <c r="C257" s="34" t="s">
        <v>11</v>
      </c>
      <c r="D257" s="34" t="s">
        <v>64</v>
      </c>
      <c r="E257" s="34" t="s">
        <v>139</v>
      </c>
      <c r="F257" s="56">
        <v>138.4</v>
      </c>
    </row>
    <row r="258" spans="1:6" ht="20.25" customHeight="1">
      <c r="A258" s="49" t="s">
        <v>146</v>
      </c>
      <c r="B258" s="24" t="s">
        <v>11</v>
      </c>
      <c r="C258" s="24" t="s">
        <v>11</v>
      </c>
      <c r="D258" s="24" t="s">
        <v>64</v>
      </c>
      <c r="E258" s="24" t="s">
        <v>147</v>
      </c>
      <c r="F258" s="57">
        <v>138.4</v>
      </c>
    </row>
    <row r="259" spans="1:6" ht="16.5" customHeight="1">
      <c r="A259" s="47" t="s">
        <v>39</v>
      </c>
      <c r="B259" s="30" t="s">
        <v>11</v>
      </c>
      <c r="C259" s="30" t="s">
        <v>26</v>
      </c>
      <c r="D259" s="30"/>
      <c r="E259" s="31"/>
      <c r="F259" s="55">
        <f>SUM(F260+F272+++++++++++++F277++++++++++++++++F286+F289)</f>
        <v>8315.6</v>
      </c>
    </row>
    <row r="260" spans="1:6" ht="30" customHeight="1">
      <c r="A260" s="97" t="s">
        <v>44</v>
      </c>
      <c r="B260" s="40" t="s">
        <v>11</v>
      </c>
      <c r="C260" s="40" t="s">
        <v>26</v>
      </c>
      <c r="D260" s="40" t="s">
        <v>54</v>
      </c>
      <c r="E260" s="45"/>
      <c r="F260" s="60">
        <f>SUM(F261)</f>
        <v>2095.3</v>
      </c>
    </row>
    <row r="261" spans="1:6" ht="15.75" customHeight="1">
      <c r="A261" s="33" t="s">
        <v>3</v>
      </c>
      <c r="B261" s="34" t="s">
        <v>11</v>
      </c>
      <c r="C261" s="34" t="s">
        <v>26</v>
      </c>
      <c r="D261" s="34" t="s">
        <v>57</v>
      </c>
      <c r="E261" s="34"/>
      <c r="F261" s="56">
        <f>SUM(F262+F266+F270)</f>
        <v>2095.3</v>
      </c>
    </row>
    <row r="262" spans="1:6" ht="59.25" customHeight="1">
      <c r="A262" s="48" t="s">
        <v>150</v>
      </c>
      <c r="B262" s="34" t="s">
        <v>11</v>
      </c>
      <c r="C262" s="34" t="s">
        <v>26</v>
      </c>
      <c r="D262" s="34" t="s">
        <v>57</v>
      </c>
      <c r="E262" s="34" t="s">
        <v>109</v>
      </c>
      <c r="F262" s="56">
        <f>SUM(F263)</f>
        <v>1273.1999999999998</v>
      </c>
    </row>
    <row r="263" spans="1:6" ht="15.75" customHeight="1">
      <c r="A263" s="48" t="s">
        <v>214</v>
      </c>
      <c r="B263" s="34" t="s">
        <v>11</v>
      </c>
      <c r="C263" s="34" t="s">
        <v>26</v>
      </c>
      <c r="D263" s="34" t="s">
        <v>57</v>
      </c>
      <c r="E263" s="34" t="s">
        <v>110</v>
      </c>
      <c r="F263" s="56">
        <f>SUM(F264:F265)</f>
        <v>1273.1999999999998</v>
      </c>
    </row>
    <row r="264" spans="1:6" ht="15.75" customHeight="1">
      <c r="A264" s="49" t="s">
        <v>112</v>
      </c>
      <c r="B264" s="24" t="s">
        <v>11</v>
      </c>
      <c r="C264" s="24" t="s">
        <v>26</v>
      </c>
      <c r="D264" s="24" t="s">
        <v>57</v>
      </c>
      <c r="E264" s="24" t="s">
        <v>107</v>
      </c>
      <c r="F264" s="57">
        <v>1265.1</v>
      </c>
    </row>
    <row r="265" spans="1:6" ht="15.75" customHeight="1">
      <c r="A265" s="49" t="s">
        <v>119</v>
      </c>
      <c r="B265" s="24" t="s">
        <v>11</v>
      </c>
      <c r="C265" s="24" t="s">
        <v>26</v>
      </c>
      <c r="D265" s="24" t="s">
        <v>57</v>
      </c>
      <c r="E265" s="24" t="s">
        <v>120</v>
      </c>
      <c r="F265" s="57">
        <v>8.1</v>
      </c>
    </row>
    <row r="266" spans="1:6" ht="29.25" customHeight="1">
      <c r="A266" s="48" t="s">
        <v>159</v>
      </c>
      <c r="B266" s="34" t="s">
        <v>11</v>
      </c>
      <c r="C266" s="34" t="s">
        <v>26</v>
      </c>
      <c r="D266" s="34" t="s">
        <v>57</v>
      </c>
      <c r="E266" s="34" t="s">
        <v>114</v>
      </c>
      <c r="F266" s="56">
        <f>SUM(F267)</f>
        <v>813.3</v>
      </c>
    </row>
    <row r="267" spans="1:6" ht="32.25" customHeight="1">
      <c r="A267" s="48" t="s">
        <v>172</v>
      </c>
      <c r="B267" s="34" t="s">
        <v>11</v>
      </c>
      <c r="C267" s="34" t="s">
        <v>26</v>
      </c>
      <c r="D267" s="34" t="s">
        <v>57</v>
      </c>
      <c r="E267" s="34" t="s">
        <v>116</v>
      </c>
      <c r="F267" s="56">
        <f>SUM(F268:F269)</f>
        <v>813.3</v>
      </c>
    </row>
    <row r="268" spans="1:6" ht="29.25" customHeight="1">
      <c r="A268" s="49" t="s">
        <v>121</v>
      </c>
      <c r="B268" s="24" t="s">
        <v>11</v>
      </c>
      <c r="C268" s="24" t="s">
        <v>26</v>
      </c>
      <c r="D268" s="24" t="s">
        <v>57</v>
      </c>
      <c r="E268" s="24" t="s">
        <v>122</v>
      </c>
      <c r="F268" s="57">
        <v>277.3</v>
      </c>
    </row>
    <row r="269" spans="1:7" ht="31.5" customHeight="1">
      <c r="A269" s="49" t="s">
        <v>161</v>
      </c>
      <c r="B269" s="24" t="s">
        <v>11</v>
      </c>
      <c r="C269" s="24" t="s">
        <v>26</v>
      </c>
      <c r="D269" s="24" t="s">
        <v>57</v>
      </c>
      <c r="E269" s="24" t="s">
        <v>118</v>
      </c>
      <c r="F269" s="57">
        <v>536</v>
      </c>
      <c r="G269" s="73"/>
    </row>
    <row r="270" spans="1:6" ht="17.25" customHeight="1">
      <c r="A270" s="48" t="s">
        <v>125</v>
      </c>
      <c r="B270" s="34" t="s">
        <v>11</v>
      </c>
      <c r="C270" s="34" t="s">
        <v>26</v>
      </c>
      <c r="D270" s="34" t="s">
        <v>57</v>
      </c>
      <c r="E270" s="52" t="s">
        <v>127</v>
      </c>
      <c r="F270" s="56">
        <f>SUM(F271)</f>
        <v>8.8</v>
      </c>
    </row>
    <row r="271" spans="1:6" ht="17.25" customHeight="1">
      <c r="A271" s="49" t="s">
        <v>130</v>
      </c>
      <c r="B271" s="24" t="s">
        <v>11</v>
      </c>
      <c r="C271" s="24" t="s">
        <v>26</v>
      </c>
      <c r="D271" s="24" t="s">
        <v>57</v>
      </c>
      <c r="E271" s="53" t="s">
        <v>131</v>
      </c>
      <c r="F271" s="57">
        <v>8.8</v>
      </c>
    </row>
    <row r="272" spans="1:6" ht="17.25" customHeight="1">
      <c r="A272" s="97" t="s">
        <v>41</v>
      </c>
      <c r="B272" s="71" t="s">
        <v>11</v>
      </c>
      <c r="C272" s="71" t="s">
        <v>26</v>
      </c>
      <c r="D272" s="71" t="s">
        <v>30</v>
      </c>
      <c r="E272" s="72"/>
      <c r="F272" s="93">
        <f>SUM(F273)</f>
        <v>118.5</v>
      </c>
    </row>
    <row r="273" spans="1:6" ht="17.25" customHeight="1">
      <c r="A273" s="65" t="s">
        <v>175</v>
      </c>
      <c r="B273" s="36" t="s">
        <v>11</v>
      </c>
      <c r="C273" s="36" t="s">
        <v>26</v>
      </c>
      <c r="D273" s="36" t="s">
        <v>63</v>
      </c>
      <c r="E273" s="38"/>
      <c r="F273" s="64">
        <f>SUM(F274)</f>
        <v>118.5</v>
      </c>
    </row>
    <row r="274" spans="1:6" ht="30" customHeight="1">
      <c r="A274" s="48" t="s">
        <v>159</v>
      </c>
      <c r="B274" s="36" t="s">
        <v>11</v>
      </c>
      <c r="C274" s="36" t="s">
        <v>26</v>
      </c>
      <c r="D274" s="36" t="s">
        <v>63</v>
      </c>
      <c r="E274" s="36" t="s">
        <v>114</v>
      </c>
      <c r="F274" s="64">
        <f>SUM(F275)</f>
        <v>118.5</v>
      </c>
    </row>
    <row r="275" spans="1:6" ht="29.25" customHeight="1">
      <c r="A275" s="48" t="s">
        <v>172</v>
      </c>
      <c r="B275" s="36" t="s">
        <v>11</v>
      </c>
      <c r="C275" s="36" t="s">
        <v>26</v>
      </c>
      <c r="D275" s="36" t="s">
        <v>63</v>
      </c>
      <c r="E275" s="36" t="s">
        <v>116</v>
      </c>
      <c r="F275" s="64">
        <f>SUM(F276)</f>
        <v>118.5</v>
      </c>
    </row>
    <row r="276" spans="1:6" ht="29.25" customHeight="1">
      <c r="A276" s="49" t="s">
        <v>161</v>
      </c>
      <c r="B276" s="38" t="s">
        <v>11</v>
      </c>
      <c r="C276" s="38" t="s">
        <v>26</v>
      </c>
      <c r="D276" s="38" t="s">
        <v>63</v>
      </c>
      <c r="E276" s="38" t="s">
        <v>118</v>
      </c>
      <c r="F276" s="74">
        <v>118.5</v>
      </c>
    </row>
    <row r="277" spans="1:6" ht="78" customHeight="1">
      <c r="A277" s="97" t="s">
        <v>151</v>
      </c>
      <c r="B277" s="40" t="s">
        <v>11</v>
      </c>
      <c r="C277" s="40" t="s">
        <v>26</v>
      </c>
      <c r="D277" s="40" t="s">
        <v>152</v>
      </c>
      <c r="E277" s="40"/>
      <c r="F277" s="93">
        <f>SUM(F278)</f>
        <v>4209</v>
      </c>
    </row>
    <row r="278" spans="1:6" s="11" customFormat="1" ht="30" customHeight="1">
      <c r="A278" s="33" t="s">
        <v>97</v>
      </c>
      <c r="B278" s="34" t="s">
        <v>11</v>
      </c>
      <c r="C278" s="34" t="s">
        <v>26</v>
      </c>
      <c r="D278" s="34" t="s">
        <v>153</v>
      </c>
      <c r="E278" s="34"/>
      <c r="F278" s="64">
        <f>SUM(F279+F283)</f>
        <v>4209</v>
      </c>
    </row>
    <row r="279" spans="1:6" s="11" customFormat="1" ht="60.75" customHeight="1">
      <c r="A279" s="48" t="s">
        <v>150</v>
      </c>
      <c r="B279" s="34" t="s">
        <v>11</v>
      </c>
      <c r="C279" s="34" t="s">
        <v>26</v>
      </c>
      <c r="D279" s="34" t="s">
        <v>153</v>
      </c>
      <c r="E279" s="34" t="s">
        <v>109</v>
      </c>
      <c r="F279" s="64">
        <f>SUM(F280)</f>
        <v>4181.5</v>
      </c>
    </row>
    <row r="280" spans="1:6" s="11" customFormat="1" ht="29.25" customHeight="1">
      <c r="A280" s="48" t="s">
        <v>134</v>
      </c>
      <c r="B280" s="34" t="s">
        <v>11</v>
      </c>
      <c r="C280" s="34" t="s">
        <v>26</v>
      </c>
      <c r="D280" s="34" t="s">
        <v>153</v>
      </c>
      <c r="E280" s="34" t="s">
        <v>136</v>
      </c>
      <c r="F280" s="64">
        <f>SUM(F281:F282)</f>
        <v>4181.5</v>
      </c>
    </row>
    <row r="281" spans="1:6" s="5" customFormat="1" ht="15.75">
      <c r="A281" s="49" t="s">
        <v>112</v>
      </c>
      <c r="B281" s="24" t="s">
        <v>11</v>
      </c>
      <c r="C281" s="24" t="s">
        <v>26</v>
      </c>
      <c r="D281" s="24" t="s">
        <v>153</v>
      </c>
      <c r="E281" s="24" t="s">
        <v>135</v>
      </c>
      <c r="F281" s="74">
        <v>4164.1</v>
      </c>
    </row>
    <row r="282" spans="1:6" s="5" customFormat="1" ht="31.5">
      <c r="A282" s="49" t="s">
        <v>119</v>
      </c>
      <c r="B282" s="24" t="s">
        <v>11</v>
      </c>
      <c r="C282" s="24" t="s">
        <v>26</v>
      </c>
      <c r="D282" s="24" t="s">
        <v>153</v>
      </c>
      <c r="E282" s="24" t="s">
        <v>137</v>
      </c>
      <c r="F282" s="74">
        <v>17.4</v>
      </c>
    </row>
    <row r="283" spans="1:6" s="5" customFormat="1" ht="30" customHeight="1">
      <c r="A283" s="48" t="s">
        <v>159</v>
      </c>
      <c r="B283" s="34" t="s">
        <v>11</v>
      </c>
      <c r="C283" s="34" t="s">
        <v>26</v>
      </c>
      <c r="D283" s="34" t="s">
        <v>153</v>
      </c>
      <c r="E283" s="34" t="s">
        <v>114</v>
      </c>
      <c r="F283" s="64">
        <f>SUM(F284)</f>
        <v>27.5</v>
      </c>
    </row>
    <row r="284" spans="1:6" s="5" customFormat="1" ht="14.25" customHeight="1">
      <c r="A284" s="48" t="s">
        <v>115</v>
      </c>
      <c r="B284" s="34" t="s">
        <v>11</v>
      </c>
      <c r="C284" s="34" t="s">
        <v>26</v>
      </c>
      <c r="D284" s="34" t="s">
        <v>153</v>
      </c>
      <c r="E284" s="34" t="s">
        <v>116</v>
      </c>
      <c r="F284" s="64">
        <f>SUM(F285:F285)</f>
        <v>27.5</v>
      </c>
    </row>
    <row r="285" spans="1:6" s="5" customFormat="1" ht="31.5">
      <c r="A285" s="49" t="s">
        <v>161</v>
      </c>
      <c r="B285" s="24" t="s">
        <v>11</v>
      </c>
      <c r="C285" s="24" t="s">
        <v>26</v>
      </c>
      <c r="D285" s="24" t="s">
        <v>153</v>
      </c>
      <c r="E285" s="24" t="s">
        <v>118</v>
      </c>
      <c r="F285" s="74">
        <v>27.5</v>
      </c>
    </row>
    <row r="286" spans="1:6" s="5" customFormat="1" ht="63">
      <c r="A286" s="48" t="s">
        <v>255</v>
      </c>
      <c r="B286" s="34" t="s">
        <v>11</v>
      </c>
      <c r="C286" s="34" t="s">
        <v>26</v>
      </c>
      <c r="D286" s="34" t="s">
        <v>227</v>
      </c>
      <c r="E286" s="34"/>
      <c r="F286" s="64">
        <f>SUM(F287:F288)</f>
        <v>1790.4</v>
      </c>
    </row>
    <row r="287" spans="1:6" s="5" customFormat="1" ht="15.75">
      <c r="A287" s="49" t="s">
        <v>112</v>
      </c>
      <c r="B287" s="24" t="s">
        <v>11</v>
      </c>
      <c r="C287" s="24" t="s">
        <v>26</v>
      </c>
      <c r="D287" s="24" t="s">
        <v>227</v>
      </c>
      <c r="E287" s="24" t="s">
        <v>135</v>
      </c>
      <c r="F287" s="74">
        <v>1335.9</v>
      </c>
    </row>
    <row r="288" spans="1:6" s="5" customFormat="1" ht="15.75">
      <c r="A288" s="49" t="s">
        <v>112</v>
      </c>
      <c r="B288" s="24" t="s">
        <v>11</v>
      </c>
      <c r="C288" s="24" t="s">
        <v>26</v>
      </c>
      <c r="D288" s="24" t="s">
        <v>227</v>
      </c>
      <c r="E288" s="24" t="s">
        <v>107</v>
      </c>
      <c r="F288" s="57">
        <v>454.5</v>
      </c>
    </row>
    <row r="289" spans="1:6" s="5" customFormat="1" ht="31.5" customHeight="1">
      <c r="A289" s="97" t="s">
        <v>174</v>
      </c>
      <c r="B289" s="40" t="s">
        <v>11</v>
      </c>
      <c r="C289" s="40" t="s">
        <v>26</v>
      </c>
      <c r="D289" s="40" t="s">
        <v>48</v>
      </c>
      <c r="E289" s="98"/>
      <c r="F289" s="60">
        <f>SUM(F290+F297+F301)</f>
        <v>102.4</v>
      </c>
    </row>
    <row r="290" spans="1:6" s="5" customFormat="1" ht="69" customHeight="1">
      <c r="A290" s="33" t="s">
        <v>261</v>
      </c>
      <c r="B290" s="34" t="s">
        <v>11</v>
      </c>
      <c r="C290" s="34" t="s">
        <v>26</v>
      </c>
      <c r="D290" s="34" t="s">
        <v>87</v>
      </c>
      <c r="E290" s="34"/>
      <c r="F290" s="56">
        <f>SUM(F291+F294)</f>
        <v>57.900000000000006</v>
      </c>
    </row>
    <row r="291" spans="1:6" s="5" customFormat="1" ht="29.25" customHeight="1">
      <c r="A291" s="48" t="s">
        <v>159</v>
      </c>
      <c r="B291" s="34" t="s">
        <v>11</v>
      </c>
      <c r="C291" s="34" t="s">
        <v>26</v>
      </c>
      <c r="D291" s="34" t="s">
        <v>87</v>
      </c>
      <c r="E291" s="34" t="s">
        <v>114</v>
      </c>
      <c r="F291" s="56">
        <f>SUM(F292)</f>
        <v>45.6</v>
      </c>
    </row>
    <row r="292" spans="1:6" s="5" customFormat="1" ht="33" customHeight="1">
      <c r="A292" s="49" t="s">
        <v>115</v>
      </c>
      <c r="B292" s="24" t="s">
        <v>11</v>
      </c>
      <c r="C292" s="24" t="s">
        <v>26</v>
      </c>
      <c r="D292" s="24" t="s">
        <v>87</v>
      </c>
      <c r="E292" s="24" t="s">
        <v>116</v>
      </c>
      <c r="F292" s="57">
        <f>SUM(F293)</f>
        <v>45.6</v>
      </c>
    </row>
    <row r="293" spans="1:6" s="5" customFormat="1" ht="31.5">
      <c r="A293" s="49" t="s">
        <v>161</v>
      </c>
      <c r="B293" s="24" t="s">
        <v>11</v>
      </c>
      <c r="C293" s="24" t="s">
        <v>26</v>
      </c>
      <c r="D293" s="24" t="s">
        <v>87</v>
      </c>
      <c r="E293" s="24" t="s">
        <v>118</v>
      </c>
      <c r="F293" s="57">
        <v>45.6</v>
      </c>
    </row>
    <row r="294" spans="1:6" s="5" customFormat="1" ht="47.25">
      <c r="A294" s="48" t="s">
        <v>145</v>
      </c>
      <c r="B294" s="34" t="s">
        <v>11</v>
      </c>
      <c r="C294" s="34" t="s">
        <v>26</v>
      </c>
      <c r="D294" s="34" t="s">
        <v>87</v>
      </c>
      <c r="E294" s="34" t="s">
        <v>140</v>
      </c>
      <c r="F294" s="56">
        <f>SUM(F295)</f>
        <v>12.3</v>
      </c>
    </row>
    <row r="295" spans="1:6" s="5" customFormat="1" ht="15.75">
      <c r="A295" s="48" t="s">
        <v>138</v>
      </c>
      <c r="B295" s="34" t="s">
        <v>11</v>
      </c>
      <c r="C295" s="34" t="s">
        <v>26</v>
      </c>
      <c r="D295" s="34" t="s">
        <v>87</v>
      </c>
      <c r="E295" s="34" t="s">
        <v>139</v>
      </c>
      <c r="F295" s="56">
        <f>SUM(F296)</f>
        <v>12.3</v>
      </c>
    </row>
    <row r="296" spans="1:6" s="5" customFormat="1" ht="18" customHeight="1">
      <c r="A296" s="49" t="s">
        <v>146</v>
      </c>
      <c r="B296" s="24" t="s">
        <v>11</v>
      </c>
      <c r="C296" s="24" t="s">
        <v>26</v>
      </c>
      <c r="D296" s="24" t="s">
        <v>87</v>
      </c>
      <c r="E296" s="24" t="s">
        <v>147</v>
      </c>
      <c r="F296" s="57">
        <v>12.3</v>
      </c>
    </row>
    <row r="297" spans="1:6" s="5" customFormat="1" ht="42.75" customHeight="1">
      <c r="A297" s="54" t="s">
        <v>246</v>
      </c>
      <c r="B297" s="34" t="s">
        <v>11</v>
      </c>
      <c r="C297" s="34" t="s">
        <v>26</v>
      </c>
      <c r="D297" s="34" t="s">
        <v>103</v>
      </c>
      <c r="E297" s="34"/>
      <c r="F297" s="56">
        <f>SUM(F300)</f>
        <v>23.5</v>
      </c>
    </row>
    <row r="298" spans="1:6" s="5" customFormat="1" ht="23.25" customHeight="1">
      <c r="A298" s="48" t="s">
        <v>159</v>
      </c>
      <c r="B298" s="34" t="s">
        <v>11</v>
      </c>
      <c r="C298" s="34" t="s">
        <v>26</v>
      </c>
      <c r="D298" s="34" t="s">
        <v>103</v>
      </c>
      <c r="E298" s="34" t="s">
        <v>114</v>
      </c>
      <c r="F298" s="56">
        <f>SUM(F299)</f>
        <v>23.5</v>
      </c>
    </row>
    <row r="299" spans="1:6" s="5" customFormat="1" ht="30.75" customHeight="1">
      <c r="A299" s="48" t="s">
        <v>172</v>
      </c>
      <c r="B299" s="34" t="s">
        <v>11</v>
      </c>
      <c r="C299" s="34" t="s">
        <v>26</v>
      </c>
      <c r="D299" s="34" t="s">
        <v>103</v>
      </c>
      <c r="E299" s="34" t="s">
        <v>116</v>
      </c>
      <c r="F299" s="56">
        <f>SUM(F300)</f>
        <v>23.5</v>
      </c>
    </row>
    <row r="300" spans="1:6" s="5" customFormat="1" ht="27.75" customHeight="1">
      <c r="A300" s="49" t="s">
        <v>161</v>
      </c>
      <c r="B300" s="24" t="s">
        <v>11</v>
      </c>
      <c r="C300" s="24" t="s">
        <v>26</v>
      </c>
      <c r="D300" s="24" t="s">
        <v>103</v>
      </c>
      <c r="E300" s="24" t="s">
        <v>118</v>
      </c>
      <c r="F300" s="57">
        <v>23.5</v>
      </c>
    </row>
    <row r="301" spans="1:6" s="5" customFormat="1" ht="48.75" customHeight="1">
      <c r="A301" s="33" t="s">
        <v>236</v>
      </c>
      <c r="B301" s="40" t="s">
        <v>11</v>
      </c>
      <c r="C301" s="40" t="s">
        <v>26</v>
      </c>
      <c r="D301" s="40" t="s">
        <v>216</v>
      </c>
      <c r="E301" s="40"/>
      <c r="F301" s="60">
        <f>SUM(F302)</f>
        <v>21</v>
      </c>
    </row>
    <row r="302" spans="1:6" s="5" customFormat="1" ht="31.5" customHeight="1">
      <c r="A302" s="48" t="s">
        <v>145</v>
      </c>
      <c r="B302" s="34" t="s">
        <v>11</v>
      </c>
      <c r="C302" s="34" t="s">
        <v>26</v>
      </c>
      <c r="D302" s="40" t="s">
        <v>216</v>
      </c>
      <c r="E302" s="34" t="s">
        <v>140</v>
      </c>
      <c r="F302" s="56">
        <f>SUM(F303)</f>
        <v>21</v>
      </c>
    </row>
    <row r="303" spans="1:6" s="5" customFormat="1" ht="18.75" customHeight="1">
      <c r="A303" s="48" t="s">
        <v>138</v>
      </c>
      <c r="B303" s="34" t="s">
        <v>11</v>
      </c>
      <c r="C303" s="34" t="s">
        <v>26</v>
      </c>
      <c r="D303" s="40" t="s">
        <v>216</v>
      </c>
      <c r="E303" s="34" t="s">
        <v>139</v>
      </c>
      <c r="F303" s="56">
        <f>SUM(F304)</f>
        <v>21</v>
      </c>
    </row>
    <row r="304" spans="1:6" s="5" customFormat="1" ht="30.75" customHeight="1">
      <c r="A304" s="49" t="s">
        <v>146</v>
      </c>
      <c r="B304" s="34" t="s">
        <v>11</v>
      </c>
      <c r="C304" s="24" t="s">
        <v>26</v>
      </c>
      <c r="D304" s="40" t="s">
        <v>216</v>
      </c>
      <c r="E304" s="24" t="s">
        <v>147</v>
      </c>
      <c r="F304" s="57">
        <v>21</v>
      </c>
    </row>
    <row r="305" spans="1:6" s="5" customFormat="1" ht="18.75" customHeight="1">
      <c r="A305" s="132" t="s">
        <v>154</v>
      </c>
      <c r="B305" s="129" t="s">
        <v>12</v>
      </c>
      <c r="C305" s="128"/>
      <c r="D305" s="128"/>
      <c r="E305" s="128"/>
      <c r="F305" s="138">
        <f>SUM(F306+F346)</f>
        <v>18124.399999999998</v>
      </c>
    </row>
    <row r="306" spans="1:6" s="5" customFormat="1" ht="19.5" customHeight="1">
      <c r="A306" s="47" t="s">
        <v>0</v>
      </c>
      <c r="B306" s="41" t="s">
        <v>12</v>
      </c>
      <c r="C306" s="41" t="s">
        <v>25</v>
      </c>
      <c r="D306" s="30"/>
      <c r="E306" s="31"/>
      <c r="F306" s="58">
        <f>SUM(F307+F320+F334+F339+F342+F344)</f>
        <v>16726.1</v>
      </c>
    </row>
    <row r="307" spans="1:6" s="5" customFormat="1" ht="35.25" customHeight="1">
      <c r="A307" s="33" t="s">
        <v>98</v>
      </c>
      <c r="B307" s="34" t="s">
        <v>12</v>
      </c>
      <c r="C307" s="34" t="s">
        <v>25</v>
      </c>
      <c r="D307" s="34" t="s">
        <v>31</v>
      </c>
      <c r="E307" s="35"/>
      <c r="F307" s="56">
        <f>SUM(F308+F312+F316)</f>
        <v>4483.700000000001</v>
      </c>
    </row>
    <row r="308" spans="1:6" s="5" customFormat="1" ht="30" customHeight="1">
      <c r="A308" s="48" t="s">
        <v>155</v>
      </c>
      <c r="B308" s="34" t="s">
        <v>12</v>
      </c>
      <c r="C308" s="34" t="s">
        <v>25</v>
      </c>
      <c r="D308" s="34" t="s">
        <v>91</v>
      </c>
      <c r="E308" s="35"/>
      <c r="F308" s="56">
        <f>SUM(F309)</f>
        <v>107.1</v>
      </c>
    </row>
    <row r="309" spans="1:6" s="5" customFormat="1" ht="30.75" customHeight="1">
      <c r="A309" s="48" t="s">
        <v>159</v>
      </c>
      <c r="B309" s="34" t="s">
        <v>12</v>
      </c>
      <c r="C309" s="34" t="s">
        <v>25</v>
      </c>
      <c r="D309" s="34" t="s">
        <v>91</v>
      </c>
      <c r="E309" s="34" t="s">
        <v>140</v>
      </c>
      <c r="F309" s="56">
        <f>SUM(F310)</f>
        <v>107.1</v>
      </c>
    </row>
    <row r="310" spans="1:6" s="5" customFormat="1" ht="36.75" customHeight="1">
      <c r="A310" s="48" t="s">
        <v>172</v>
      </c>
      <c r="B310" s="34" t="s">
        <v>12</v>
      </c>
      <c r="C310" s="34" t="s">
        <v>25</v>
      </c>
      <c r="D310" s="34" t="s">
        <v>91</v>
      </c>
      <c r="E310" s="34" t="s">
        <v>139</v>
      </c>
      <c r="F310" s="56">
        <f>SUM(F311)</f>
        <v>107.1</v>
      </c>
    </row>
    <row r="311" spans="1:6" s="5" customFormat="1" ht="30.75" customHeight="1">
      <c r="A311" s="49" t="s">
        <v>161</v>
      </c>
      <c r="B311" s="24" t="s">
        <v>12</v>
      </c>
      <c r="C311" s="24" t="s">
        <v>25</v>
      </c>
      <c r="D311" s="24" t="s">
        <v>91</v>
      </c>
      <c r="E311" s="24" t="s">
        <v>147</v>
      </c>
      <c r="F311" s="56">
        <v>107.1</v>
      </c>
    </row>
    <row r="312" spans="1:6" s="5" customFormat="1" ht="18" customHeight="1">
      <c r="A312" s="33" t="s">
        <v>156</v>
      </c>
      <c r="B312" s="34" t="s">
        <v>12</v>
      </c>
      <c r="C312" s="34" t="s">
        <v>25</v>
      </c>
      <c r="D312" s="34" t="s">
        <v>99</v>
      </c>
      <c r="E312" s="24"/>
      <c r="F312" s="56">
        <f>SUM(F313)</f>
        <v>87</v>
      </c>
    </row>
    <row r="313" spans="1:6" s="5" customFormat="1" ht="30.75" customHeight="1">
      <c r="A313" s="48" t="s">
        <v>145</v>
      </c>
      <c r="B313" s="34" t="s">
        <v>12</v>
      </c>
      <c r="C313" s="34" t="s">
        <v>25</v>
      </c>
      <c r="D313" s="34" t="s">
        <v>99</v>
      </c>
      <c r="E313" s="34" t="s">
        <v>140</v>
      </c>
      <c r="F313" s="56">
        <f>SUM(F314)</f>
        <v>87</v>
      </c>
    </row>
    <row r="314" spans="1:6" s="5" customFormat="1" ht="30.75" customHeight="1">
      <c r="A314" s="48" t="s">
        <v>138</v>
      </c>
      <c r="B314" s="34" t="s">
        <v>12</v>
      </c>
      <c r="C314" s="34" t="s">
        <v>25</v>
      </c>
      <c r="D314" s="34" t="s">
        <v>99</v>
      </c>
      <c r="E314" s="34" t="s">
        <v>139</v>
      </c>
      <c r="F314" s="56">
        <f>SUM(F315)</f>
        <v>87</v>
      </c>
    </row>
    <row r="315" spans="1:6" s="5" customFormat="1" ht="21" customHeight="1">
      <c r="A315" s="49" t="s">
        <v>146</v>
      </c>
      <c r="B315" s="24" t="s">
        <v>12</v>
      </c>
      <c r="C315" s="24" t="s">
        <v>25</v>
      </c>
      <c r="D315" s="24" t="s">
        <v>99</v>
      </c>
      <c r="E315" s="24" t="s">
        <v>147</v>
      </c>
      <c r="F315" s="57">
        <v>87</v>
      </c>
    </row>
    <row r="316" spans="1:6" s="5" customFormat="1" ht="48.75" customHeight="1">
      <c r="A316" s="48" t="s">
        <v>97</v>
      </c>
      <c r="B316" s="34" t="s">
        <v>12</v>
      </c>
      <c r="C316" s="34" t="s">
        <v>25</v>
      </c>
      <c r="D316" s="34" t="s">
        <v>65</v>
      </c>
      <c r="E316" s="24"/>
      <c r="F316" s="56">
        <f>SUM(F317)</f>
        <v>4289.6</v>
      </c>
    </row>
    <row r="317" spans="1:6" s="5" customFormat="1" ht="28.5" customHeight="1">
      <c r="A317" s="48" t="s">
        <v>145</v>
      </c>
      <c r="B317" s="34" t="s">
        <v>12</v>
      </c>
      <c r="C317" s="34" t="s">
        <v>25</v>
      </c>
      <c r="D317" s="34" t="s">
        <v>65</v>
      </c>
      <c r="E317" s="34" t="s">
        <v>140</v>
      </c>
      <c r="F317" s="56">
        <f>SUM(F318)</f>
        <v>4289.6</v>
      </c>
    </row>
    <row r="318" spans="1:6" s="5" customFormat="1" ht="30.75" customHeight="1">
      <c r="A318" s="48" t="s">
        <v>138</v>
      </c>
      <c r="B318" s="34" t="s">
        <v>12</v>
      </c>
      <c r="C318" s="34" t="s">
        <v>25</v>
      </c>
      <c r="D318" s="34" t="s">
        <v>65</v>
      </c>
      <c r="E318" s="34" t="s">
        <v>139</v>
      </c>
      <c r="F318" s="56">
        <f>SUM(F319)</f>
        <v>4289.6</v>
      </c>
    </row>
    <row r="319" spans="1:6" s="5" customFormat="1" ht="61.5" customHeight="1">
      <c r="A319" s="49" t="s">
        <v>148</v>
      </c>
      <c r="B319" s="24" t="s">
        <v>12</v>
      </c>
      <c r="C319" s="24" t="s">
        <v>25</v>
      </c>
      <c r="D319" s="24" t="s">
        <v>65</v>
      </c>
      <c r="E319" s="24" t="s">
        <v>149</v>
      </c>
      <c r="F319" s="57">
        <v>4289.6</v>
      </c>
    </row>
    <row r="320" spans="1:6" s="5" customFormat="1" ht="15.75" customHeight="1">
      <c r="A320" s="33" t="s">
        <v>1</v>
      </c>
      <c r="B320" s="34" t="s">
        <v>12</v>
      </c>
      <c r="C320" s="34" t="s">
        <v>25</v>
      </c>
      <c r="D320" s="34" t="s">
        <v>32</v>
      </c>
      <c r="E320" s="35"/>
      <c r="F320" s="56">
        <f>SUM(F321)</f>
        <v>1235.8</v>
      </c>
    </row>
    <row r="321" spans="1:6" s="5" customFormat="1" ht="15.75" customHeight="1">
      <c r="A321" s="33" t="s">
        <v>97</v>
      </c>
      <c r="B321" s="34" t="s">
        <v>12</v>
      </c>
      <c r="C321" s="34" t="s">
        <v>25</v>
      </c>
      <c r="D321" s="34" t="s">
        <v>66</v>
      </c>
      <c r="E321" s="34"/>
      <c r="F321" s="56">
        <f>SUM(F323+F326+F330)</f>
        <v>1235.8</v>
      </c>
    </row>
    <row r="322" spans="1:6" ht="29.25" customHeight="1">
      <c r="A322" s="48" t="s">
        <v>150</v>
      </c>
      <c r="B322" s="34" t="s">
        <v>12</v>
      </c>
      <c r="C322" s="34" t="s">
        <v>25</v>
      </c>
      <c r="D322" s="34" t="s">
        <v>66</v>
      </c>
      <c r="E322" s="34" t="s">
        <v>109</v>
      </c>
      <c r="F322" s="56">
        <f>SUM(F323)</f>
        <v>1126.8</v>
      </c>
    </row>
    <row r="323" spans="1:6" ht="28.5" customHeight="1">
      <c r="A323" s="48" t="s">
        <v>134</v>
      </c>
      <c r="B323" s="34" t="s">
        <v>12</v>
      </c>
      <c r="C323" s="34" t="s">
        <v>25</v>
      </c>
      <c r="D323" s="34" t="s">
        <v>66</v>
      </c>
      <c r="E323" s="34" t="s">
        <v>136</v>
      </c>
      <c r="F323" s="56">
        <f>SUM(F324:F325)</f>
        <v>1126.8</v>
      </c>
    </row>
    <row r="324" spans="1:6" ht="30.75" customHeight="1">
      <c r="A324" s="49" t="s">
        <v>112</v>
      </c>
      <c r="B324" s="24" t="s">
        <v>12</v>
      </c>
      <c r="C324" s="24" t="s">
        <v>25</v>
      </c>
      <c r="D324" s="24" t="s">
        <v>66</v>
      </c>
      <c r="E324" s="24" t="s">
        <v>135</v>
      </c>
      <c r="F324" s="57">
        <v>1123.6</v>
      </c>
    </row>
    <row r="325" spans="1:6" ht="30" customHeight="1">
      <c r="A325" s="49" t="s">
        <v>119</v>
      </c>
      <c r="B325" s="24" t="s">
        <v>12</v>
      </c>
      <c r="C325" s="24" t="s">
        <v>25</v>
      </c>
      <c r="D325" s="24" t="s">
        <v>66</v>
      </c>
      <c r="E325" s="24" t="s">
        <v>137</v>
      </c>
      <c r="F325" s="57">
        <v>3.2</v>
      </c>
    </row>
    <row r="326" spans="1:6" ht="30.75" customHeight="1">
      <c r="A326" s="48" t="s">
        <v>159</v>
      </c>
      <c r="B326" s="34" t="s">
        <v>12</v>
      </c>
      <c r="C326" s="34" t="s">
        <v>25</v>
      </c>
      <c r="D326" s="34" t="s">
        <v>66</v>
      </c>
      <c r="E326" s="34" t="s">
        <v>114</v>
      </c>
      <c r="F326" s="56">
        <f>SUM(F327)</f>
        <v>102</v>
      </c>
    </row>
    <row r="327" spans="1:6" ht="34.5" customHeight="1">
      <c r="A327" s="48" t="s">
        <v>172</v>
      </c>
      <c r="B327" s="34" t="s">
        <v>12</v>
      </c>
      <c r="C327" s="34" t="s">
        <v>25</v>
      </c>
      <c r="D327" s="34" t="s">
        <v>66</v>
      </c>
      <c r="E327" s="34" t="s">
        <v>116</v>
      </c>
      <c r="F327" s="56">
        <f>SUM(F328:F329)</f>
        <v>102</v>
      </c>
    </row>
    <row r="328" spans="1:6" ht="32.25" customHeight="1">
      <c r="A328" s="49" t="s">
        <v>121</v>
      </c>
      <c r="B328" s="24" t="s">
        <v>12</v>
      </c>
      <c r="C328" s="24" t="s">
        <v>25</v>
      </c>
      <c r="D328" s="24" t="s">
        <v>66</v>
      </c>
      <c r="E328" s="24" t="s">
        <v>122</v>
      </c>
      <c r="F328" s="57">
        <v>31.4</v>
      </c>
    </row>
    <row r="329" spans="1:6" ht="30" customHeight="1">
      <c r="A329" s="49" t="s">
        <v>218</v>
      </c>
      <c r="B329" s="24" t="s">
        <v>12</v>
      </c>
      <c r="C329" s="24" t="s">
        <v>25</v>
      </c>
      <c r="D329" s="24" t="s">
        <v>66</v>
      </c>
      <c r="E329" s="24" t="s">
        <v>118</v>
      </c>
      <c r="F329" s="57">
        <v>70.6</v>
      </c>
    </row>
    <row r="330" spans="1:6" ht="16.5" customHeight="1">
      <c r="A330" s="48" t="s">
        <v>124</v>
      </c>
      <c r="B330" s="34" t="s">
        <v>12</v>
      </c>
      <c r="C330" s="34" t="s">
        <v>25</v>
      </c>
      <c r="D330" s="34" t="s">
        <v>66</v>
      </c>
      <c r="E330" s="34" t="s">
        <v>126</v>
      </c>
      <c r="F330" s="56">
        <f>SUM(F331)</f>
        <v>7</v>
      </c>
    </row>
    <row r="331" spans="1:6" s="11" customFormat="1" ht="16.5" customHeight="1">
      <c r="A331" s="48" t="s">
        <v>125</v>
      </c>
      <c r="B331" s="34" t="s">
        <v>12</v>
      </c>
      <c r="C331" s="34" t="s">
        <v>25</v>
      </c>
      <c r="D331" s="34" t="s">
        <v>66</v>
      </c>
      <c r="E331" s="34" t="s">
        <v>127</v>
      </c>
      <c r="F331" s="56">
        <f>SUM(F332:F333)</f>
        <v>7</v>
      </c>
    </row>
    <row r="332" spans="1:6" s="11" customFormat="1" ht="31.5">
      <c r="A332" s="49" t="s">
        <v>128</v>
      </c>
      <c r="B332" s="24" t="s">
        <v>12</v>
      </c>
      <c r="C332" s="24" t="s">
        <v>25</v>
      </c>
      <c r="D332" s="24" t="s">
        <v>66</v>
      </c>
      <c r="E332" s="24" t="s">
        <v>129</v>
      </c>
      <c r="F332" s="57">
        <v>6.3</v>
      </c>
    </row>
    <row r="333" spans="1:6" s="11" customFormat="1" ht="18">
      <c r="A333" s="49" t="s">
        <v>130</v>
      </c>
      <c r="B333" s="24" t="s">
        <v>12</v>
      </c>
      <c r="C333" s="24" t="s">
        <v>25</v>
      </c>
      <c r="D333" s="24" t="s">
        <v>66</v>
      </c>
      <c r="E333" s="24" t="s">
        <v>131</v>
      </c>
      <c r="F333" s="57">
        <v>0.7</v>
      </c>
    </row>
    <row r="334" spans="1:6" s="11" customFormat="1" ht="18">
      <c r="A334" s="33" t="s">
        <v>2</v>
      </c>
      <c r="B334" s="34" t="s">
        <v>12</v>
      </c>
      <c r="C334" s="34" t="s">
        <v>25</v>
      </c>
      <c r="D334" s="34" t="s">
        <v>33</v>
      </c>
      <c r="E334" s="35"/>
      <c r="F334" s="56">
        <f>SUM(F335)</f>
        <v>6381.5</v>
      </c>
    </row>
    <row r="335" spans="1:6" s="11" customFormat="1" ht="31.5">
      <c r="A335" s="33" t="s">
        <v>97</v>
      </c>
      <c r="B335" s="34" t="s">
        <v>12</v>
      </c>
      <c r="C335" s="34" t="s">
        <v>25</v>
      </c>
      <c r="D335" s="34" t="s">
        <v>67</v>
      </c>
      <c r="E335" s="34"/>
      <c r="F335" s="56">
        <f>SUM(F336)</f>
        <v>6381.5</v>
      </c>
    </row>
    <row r="336" spans="1:6" s="11" customFormat="1" ht="47.25">
      <c r="A336" s="48" t="s">
        <v>145</v>
      </c>
      <c r="B336" s="34" t="s">
        <v>12</v>
      </c>
      <c r="C336" s="34" t="s">
        <v>25</v>
      </c>
      <c r="D336" s="34" t="s">
        <v>67</v>
      </c>
      <c r="E336" s="34" t="s">
        <v>140</v>
      </c>
      <c r="F336" s="56">
        <f>SUM(F337)</f>
        <v>6381.5</v>
      </c>
    </row>
    <row r="337" spans="1:6" s="11" customFormat="1" ht="18">
      <c r="A337" s="48" t="s">
        <v>138</v>
      </c>
      <c r="B337" s="34" t="s">
        <v>12</v>
      </c>
      <c r="C337" s="34" t="s">
        <v>25</v>
      </c>
      <c r="D337" s="34" t="s">
        <v>67</v>
      </c>
      <c r="E337" s="34" t="s">
        <v>139</v>
      </c>
      <c r="F337" s="56">
        <f>SUM(F338)</f>
        <v>6381.5</v>
      </c>
    </row>
    <row r="338" spans="1:6" s="11" customFormat="1" ht="50.25" customHeight="1">
      <c r="A338" s="49" t="s">
        <v>148</v>
      </c>
      <c r="B338" s="24" t="s">
        <v>12</v>
      </c>
      <c r="C338" s="24" t="s">
        <v>25</v>
      </c>
      <c r="D338" s="24" t="s">
        <v>67</v>
      </c>
      <c r="E338" s="24" t="s">
        <v>149</v>
      </c>
      <c r="F338" s="57">
        <v>6381.5</v>
      </c>
    </row>
    <row r="339" spans="1:6" s="11" customFormat="1" ht="59.25" customHeight="1">
      <c r="A339" s="48" t="s">
        <v>255</v>
      </c>
      <c r="B339" s="34" t="s">
        <v>12</v>
      </c>
      <c r="C339" s="34" t="s">
        <v>25</v>
      </c>
      <c r="D339" s="34" t="s">
        <v>227</v>
      </c>
      <c r="E339" s="24"/>
      <c r="F339" s="56">
        <f>SUM(F340:F341)</f>
        <v>4042.1</v>
      </c>
    </row>
    <row r="340" spans="1:6" s="11" customFormat="1" ht="18">
      <c r="A340" s="49" t="s">
        <v>112</v>
      </c>
      <c r="B340" s="24" t="s">
        <v>12</v>
      </c>
      <c r="C340" s="24" t="s">
        <v>25</v>
      </c>
      <c r="D340" s="24" t="s">
        <v>227</v>
      </c>
      <c r="E340" s="24" t="s">
        <v>135</v>
      </c>
      <c r="F340" s="57">
        <v>430.6</v>
      </c>
    </row>
    <row r="341" spans="1:6" s="11" customFormat="1" ht="51.75" customHeight="1">
      <c r="A341" s="49" t="s">
        <v>148</v>
      </c>
      <c r="B341" s="24" t="s">
        <v>12</v>
      </c>
      <c r="C341" s="24" t="s">
        <v>25</v>
      </c>
      <c r="D341" s="24" t="s">
        <v>227</v>
      </c>
      <c r="E341" s="24" t="s">
        <v>149</v>
      </c>
      <c r="F341" s="57">
        <v>3611.5</v>
      </c>
    </row>
    <row r="342" spans="1:6" s="11" customFormat="1" ht="57">
      <c r="A342" s="113" t="s">
        <v>258</v>
      </c>
      <c r="B342" s="34" t="s">
        <v>12</v>
      </c>
      <c r="C342" s="34" t="s">
        <v>25</v>
      </c>
      <c r="D342" s="34" t="s">
        <v>238</v>
      </c>
      <c r="E342" s="34"/>
      <c r="F342" s="56">
        <f>SUM(F343)</f>
        <v>500</v>
      </c>
    </row>
    <row r="343" spans="1:6" s="5" customFormat="1" ht="15.75">
      <c r="A343" s="49" t="s">
        <v>146</v>
      </c>
      <c r="B343" s="24" t="s">
        <v>12</v>
      </c>
      <c r="C343" s="24" t="s">
        <v>25</v>
      </c>
      <c r="D343" s="24" t="s">
        <v>238</v>
      </c>
      <c r="E343" s="24" t="s">
        <v>147</v>
      </c>
      <c r="F343" s="57">
        <v>500</v>
      </c>
    </row>
    <row r="344" spans="1:6" s="5" customFormat="1" ht="63" customHeight="1">
      <c r="A344" s="33" t="s">
        <v>259</v>
      </c>
      <c r="B344" s="34" t="s">
        <v>12</v>
      </c>
      <c r="C344" s="34" t="s">
        <v>25</v>
      </c>
      <c r="D344" s="34" t="s">
        <v>228</v>
      </c>
      <c r="E344" s="34"/>
      <c r="F344" s="56">
        <f>SUM(F345)</f>
        <v>83</v>
      </c>
    </row>
    <row r="345" spans="1:6" s="5" customFormat="1" ht="15.75">
      <c r="A345" s="49" t="s">
        <v>146</v>
      </c>
      <c r="B345" s="24" t="s">
        <v>12</v>
      </c>
      <c r="C345" s="24" t="s">
        <v>25</v>
      </c>
      <c r="D345" s="24" t="s">
        <v>228</v>
      </c>
      <c r="E345" s="24" t="s">
        <v>147</v>
      </c>
      <c r="F345" s="57">
        <v>83</v>
      </c>
    </row>
    <row r="346" spans="1:6" s="5" customFormat="1" ht="37.5">
      <c r="A346" s="29" t="s">
        <v>100</v>
      </c>
      <c r="B346" s="30" t="s">
        <v>12</v>
      </c>
      <c r="C346" s="30" t="s">
        <v>8</v>
      </c>
      <c r="D346" s="30"/>
      <c r="E346" s="31"/>
      <c r="F346" s="62">
        <f>SUM(F347+F359+F361)</f>
        <v>1398.3</v>
      </c>
    </row>
    <row r="347" spans="1:6" s="5" customFormat="1" ht="31.5" customHeight="1">
      <c r="A347" s="48" t="s">
        <v>157</v>
      </c>
      <c r="B347" s="34" t="s">
        <v>12</v>
      </c>
      <c r="C347" s="34" t="s">
        <v>8</v>
      </c>
      <c r="D347" s="34" t="s">
        <v>54</v>
      </c>
      <c r="E347" s="24"/>
      <c r="F347" s="56">
        <f>SUM(F348)</f>
        <v>1002.1999999999999</v>
      </c>
    </row>
    <row r="348" spans="1:6" s="5" customFormat="1" ht="15.75">
      <c r="A348" s="33" t="s">
        <v>3</v>
      </c>
      <c r="B348" s="34" t="s">
        <v>12</v>
      </c>
      <c r="C348" s="34" t="s">
        <v>8</v>
      </c>
      <c r="D348" s="34" t="s">
        <v>57</v>
      </c>
      <c r="E348" s="34"/>
      <c r="F348" s="56">
        <f>SUM(F349+F353+F357)</f>
        <v>1002.1999999999999</v>
      </c>
    </row>
    <row r="349" spans="1:6" s="5" customFormat="1" ht="63">
      <c r="A349" s="48" t="s">
        <v>150</v>
      </c>
      <c r="B349" s="34" t="s">
        <v>12</v>
      </c>
      <c r="C349" s="34" t="s">
        <v>8</v>
      </c>
      <c r="D349" s="34" t="s">
        <v>57</v>
      </c>
      <c r="E349" s="34" t="s">
        <v>109</v>
      </c>
      <c r="F349" s="56">
        <f>SUM(F350)</f>
        <v>834.4</v>
      </c>
    </row>
    <row r="350" spans="1:6" s="5" customFormat="1" ht="30" customHeight="1">
      <c r="A350" s="48" t="s">
        <v>214</v>
      </c>
      <c r="B350" s="34" t="s">
        <v>12</v>
      </c>
      <c r="C350" s="34" t="s">
        <v>8</v>
      </c>
      <c r="D350" s="34" t="s">
        <v>57</v>
      </c>
      <c r="E350" s="34" t="s">
        <v>110</v>
      </c>
      <c r="F350" s="56">
        <f>SUM(F351:F352)</f>
        <v>834.4</v>
      </c>
    </row>
    <row r="351" spans="1:6" s="5" customFormat="1" ht="30.75" customHeight="1">
      <c r="A351" s="49" t="s">
        <v>112</v>
      </c>
      <c r="B351" s="24" t="s">
        <v>12</v>
      </c>
      <c r="C351" s="24" t="s">
        <v>8</v>
      </c>
      <c r="D351" s="24" t="s">
        <v>57</v>
      </c>
      <c r="E351" s="24" t="s">
        <v>107</v>
      </c>
      <c r="F351" s="57">
        <v>824.3</v>
      </c>
    </row>
    <row r="352" spans="1:6" s="5" customFormat="1" ht="28.5" customHeight="1">
      <c r="A352" s="49" t="s">
        <v>119</v>
      </c>
      <c r="B352" s="24" t="s">
        <v>12</v>
      </c>
      <c r="C352" s="24" t="s">
        <v>8</v>
      </c>
      <c r="D352" s="24" t="s">
        <v>57</v>
      </c>
      <c r="E352" s="24" t="s">
        <v>120</v>
      </c>
      <c r="F352" s="57">
        <v>10.1</v>
      </c>
    </row>
    <row r="353" spans="1:6" s="5" customFormat="1" ht="31.5" customHeight="1">
      <c r="A353" s="48" t="s">
        <v>159</v>
      </c>
      <c r="B353" s="34" t="s">
        <v>12</v>
      </c>
      <c r="C353" s="34" t="s">
        <v>8</v>
      </c>
      <c r="D353" s="34" t="s">
        <v>57</v>
      </c>
      <c r="E353" s="34" t="s">
        <v>114</v>
      </c>
      <c r="F353" s="56">
        <f>SUM(F354)</f>
        <v>167.5</v>
      </c>
    </row>
    <row r="354" spans="1:6" s="5" customFormat="1" ht="30.75" customHeight="1">
      <c r="A354" s="48" t="s">
        <v>172</v>
      </c>
      <c r="B354" s="34" t="s">
        <v>12</v>
      </c>
      <c r="C354" s="34" t="s">
        <v>8</v>
      </c>
      <c r="D354" s="34" t="s">
        <v>57</v>
      </c>
      <c r="E354" s="34" t="s">
        <v>116</v>
      </c>
      <c r="F354" s="56">
        <f>SUM(F355:F356)</f>
        <v>167.5</v>
      </c>
    </row>
    <row r="355" spans="1:6" s="5" customFormat="1" ht="32.25" customHeight="1">
      <c r="A355" s="49" t="s">
        <v>121</v>
      </c>
      <c r="B355" s="24" t="s">
        <v>12</v>
      </c>
      <c r="C355" s="24" t="s">
        <v>8</v>
      </c>
      <c r="D355" s="24" t="s">
        <v>57</v>
      </c>
      <c r="E355" s="24" t="s">
        <v>122</v>
      </c>
      <c r="F355" s="57">
        <v>40.8</v>
      </c>
    </row>
    <row r="356" spans="1:6" s="5" customFormat="1" ht="35.25" customHeight="1">
      <c r="A356" s="49" t="s">
        <v>161</v>
      </c>
      <c r="B356" s="24" t="s">
        <v>12</v>
      </c>
      <c r="C356" s="24" t="s">
        <v>8</v>
      </c>
      <c r="D356" s="24" t="s">
        <v>57</v>
      </c>
      <c r="E356" s="24" t="s">
        <v>118</v>
      </c>
      <c r="F356" s="57">
        <v>126.7</v>
      </c>
    </row>
    <row r="357" spans="1:6" s="5" customFormat="1" ht="20.25" customHeight="1">
      <c r="A357" s="48" t="s">
        <v>125</v>
      </c>
      <c r="B357" s="34" t="s">
        <v>12</v>
      </c>
      <c r="C357" s="34" t="s">
        <v>8</v>
      </c>
      <c r="D357" s="34" t="s">
        <v>57</v>
      </c>
      <c r="E357" s="34" t="s">
        <v>127</v>
      </c>
      <c r="F357" s="56">
        <f>SUM(F358)</f>
        <v>0.3</v>
      </c>
    </row>
    <row r="358" spans="1:6" s="5" customFormat="1" ht="15.75">
      <c r="A358" s="49" t="s">
        <v>130</v>
      </c>
      <c r="B358" s="24" t="s">
        <v>12</v>
      </c>
      <c r="C358" s="24" t="s">
        <v>8</v>
      </c>
      <c r="D358" s="24" t="s">
        <v>57</v>
      </c>
      <c r="E358" s="24" t="s">
        <v>131</v>
      </c>
      <c r="F358" s="57">
        <v>0.3</v>
      </c>
    </row>
    <row r="359" spans="1:6" s="5" customFormat="1" ht="64.5" customHeight="1">
      <c r="A359" s="48" t="s">
        <v>255</v>
      </c>
      <c r="B359" s="34" t="s">
        <v>12</v>
      </c>
      <c r="C359" s="34" t="s">
        <v>8</v>
      </c>
      <c r="D359" s="34" t="s">
        <v>227</v>
      </c>
      <c r="E359" s="34"/>
      <c r="F359" s="56">
        <f>SUM(F360)</f>
        <v>294.1</v>
      </c>
    </row>
    <row r="360" spans="1:6" s="5" customFormat="1" ht="18" customHeight="1">
      <c r="A360" s="49" t="s">
        <v>112</v>
      </c>
      <c r="B360" s="24" t="s">
        <v>12</v>
      </c>
      <c r="C360" s="24" t="s">
        <v>8</v>
      </c>
      <c r="D360" s="24" t="s">
        <v>227</v>
      </c>
      <c r="E360" s="24" t="s">
        <v>107</v>
      </c>
      <c r="F360" s="57">
        <v>294.1</v>
      </c>
    </row>
    <row r="361" spans="1:6" s="5" customFormat="1" ht="18.75" customHeight="1">
      <c r="A361" s="97" t="s">
        <v>49</v>
      </c>
      <c r="B361" s="40" t="s">
        <v>12</v>
      </c>
      <c r="C361" s="40" t="s">
        <v>8</v>
      </c>
      <c r="D361" s="40" t="s">
        <v>48</v>
      </c>
      <c r="E361" s="40"/>
      <c r="F361" s="60">
        <f>SUM(F362+F369)</f>
        <v>102</v>
      </c>
    </row>
    <row r="362" spans="1:6" s="5" customFormat="1" ht="63">
      <c r="A362" s="33" t="s">
        <v>261</v>
      </c>
      <c r="B362" s="40" t="s">
        <v>12</v>
      </c>
      <c r="C362" s="40" t="s">
        <v>8</v>
      </c>
      <c r="D362" s="40" t="s">
        <v>87</v>
      </c>
      <c r="E362" s="40"/>
      <c r="F362" s="60">
        <f>SUM(F363+F366)</f>
        <v>92</v>
      </c>
    </row>
    <row r="363" spans="1:6" s="5" customFormat="1" ht="47.25">
      <c r="A363" s="48" t="s">
        <v>145</v>
      </c>
      <c r="B363" s="40" t="s">
        <v>12</v>
      </c>
      <c r="C363" s="40" t="s">
        <v>8</v>
      </c>
      <c r="D363" s="40" t="s">
        <v>87</v>
      </c>
      <c r="E363" s="40" t="s">
        <v>140</v>
      </c>
      <c r="F363" s="60">
        <v>70</v>
      </c>
    </row>
    <row r="364" spans="1:6" s="5" customFormat="1" ht="15.75">
      <c r="A364" s="48" t="s">
        <v>138</v>
      </c>
      <c r="B364" s="40" t="s">
        <v>12</v>
      </c>
      <c r="C364" s="40" t="s">
        <v>8</v>
      </c>
      <c r="D364" s="40" t="s">
        <v>87</v>
      </c>
      <c r="E364" s="40" t="s">
        <v>139</v>
      </c>
      <c r="F364" s="60">
        <v>70</v>
      </c>
    </row>
    <row r="365" spans="1:6" s="5" customFormat="1" ht="15.75">
      <c r="A365" s="49" t="s">
        <v>146</v>
      </c>
      <c r="B365" s="40" t="s">
        <v>12</v>
      </c>
      <c r="C365" s="40" t="s">
        <v>8</v>
      </c>
      <c r="D365" s="40" t="s">
        <v>87</v>
      </c>
      <c r="E365" s="40" t="s">
        <v>147</v>
      </c>
      <c r="F365" s="61">
        <v>70</v>
      </c>
    </row>
    <row r="366" spans="1:6" s="11" customFormat="1" ht="30" customHeight="1">
      <c r="A366" s="48" t="s">
        <v>159</v>
      </c>
      <c r="B366" s="40" t="s">
        <v>12</v>
      </c>
      <c r="C366" s="40" t="s">
        <v>8</v>
      </c>
      <c r="D366" s="40" t="s">
        <v>87</v>
      </c>
      <c r="E366" s="40" t="s">
        <v>114</v>
      </c>
      <c r="F366" s="60">
        <f>SUM(F367)</f>
        <v>22</v>
      </c>
    </row>
    <row r="367" spans="1:6" s="11" customFormat="1" ht="28.5" customHeight="1">
      <c r="A367" s="48" t="s">
        <v>172</v>
      </c>
      <c r="B367" s="40" t="s">
        <v>12</v>
      </c>
      <c r="C367" s="40" t="s">
        <v>8</v>
      </c>
      <c r="D367" s="40" t="s">
        <v>87</v>
      </c>
      <c r="E367" s="40" t="s">
        <v>116</v>
      </c>
      <c r="F367" s="60">
        <f>SUM(F368)</f>
        <v>22</v>
      </c>
    </row>
    <row r="368" spans="1:6" s="11" customFormat="1" ht="29.25" customHeight="1">
      <c r="A368" s="49" t="s">
        <v>161</v>
      </c>
      <c r="B368" s="45" t="s">
        <v>12</v>
      </c>
      <c r="C368" s="45" t="s">
        <v>8</v>
      </c>
      <c r="D368" s="45" t="s">
        <v>87</v>
      </c>
      <c r="E368" s="45" t="s">
        <v>118</v>
      </c>
      <c r="F368" s="61">
        <v>22</v>
      </c>
    </row>
    <row r="369" spans="1:6" s="11" customFormat="1" ht="60.75" customHeight="1">
      <c r="A369" s="33" t="s">
        <v>262</v>
      </c>
      <c r="B369" s="34" t="s">
        <v>12</v>
      </c>
      <c r="C369" s="34" t="s">
        <v>8</v>
      </c>
      <c r="D369" s="34" t="s">
        <v>92</v>
      </c>
      <c r="E369" s="32"/>
      <c r="F369" s="56">
        <f>SUM(F370)</f>
        <v>10</v>
      </c>
    </row>
    <row r="370" spans="1:6" s="5" customFormat="1" ht="30" customHeight="1">
      <c r="A370" s="48" t="s">
        <v>145</v>
      </c>
      <c r="B370" s="34" t="s">
        <v>12</v>
      </c>
      <c r="C370" s="34" t="s">
        <v>8</v>
      </c>
      <c r="D370" s="34" t="s">
        <v>92</v>
      </c>
      <c r="E370" s="34" t="s">
        <v>140</v>
      </c>
      <c r="F370" s="56">
        <f>SUM(F371)</f>
        <v>10</v>
      </c>
    </row>
    <row r="371" spans="1:6" s="5" customFormat="1" ht="15.75">
      <c r="A371" s="48" t="s">
        <v>138</v>
      </c>
      <c r="B371" s="34" t="s">
        <v>12</v>
      </c>
      <c r="C371" s="34" t="s">
        <v>8</v>
      </c>
      <c r="D371" s="34" t="s">
        <v>92</v>
      </c>
      <c r="E371" s="34" t="s">
        <v>139</v>
      </c>
      <c r="F371" s="56">
        <f>SUM(F372)</f>
        <v>10</v>
      </c>
    </row>
    <row r="372" spans="1:6" s="5" customFormat="1" ht="31.5" customHeight="1">
      <c r="A372" s="49" t="s">
        <v>146</v>
      </c>
      <c r="B372" s="24" t="s">
        <v>12</v>
      </c>
      <c r="C372" s="24" t="s">
        <v>8</v>
      </c>
      <c r="D372" s="24" t="s">
        <v>92</v>
      </c>
      <c r="E372" s="24" t="s">
        <v>147</v>
      </c>
      <c r="F372" s="57">
        <v>10</v>
      </c>
    </row>
    <row r="373" spans="1:6" s="5" customFormat="1" ht="18.75" customHeight="1">
      <c r="A373" s="84" t="s">
        <v>180</v>
      </c>
      <c r="B373" s="87" t="s">
        <v>27</v>
      </c>
      <c r="C373" s="87"/>
      <c r="D373" s="87"/>
      <c r="E373" s="87"/>
      <c r="F373" s="106">
        <f>SUM(F374+F380+F396+F403)</f>
        <v>5920.2</v>
      </c>
    </row>
    <row r="374" spans="1:6" s="5" customFormat="1" ht="15.75">
      <c r="A374" s="85" t="s">
        <v>40</v>
      </c>
      <c r="B374" s="88" t="s">
        <v>27</v>
      </c>
      <c r="C374" s="88" t="s">
        <v>25</v>
      </c>
      <c r="D374" s="88"/>
      <c r="E374" s="88"/>
      <c r="F374" s="107">
        <f>F375</f>
        <v>1677.3</v>
      </c>
    </row>
    <row r="375" spans="1:6" s="5" customFormat="1" ht="31.5">
      <c r="A375" s="33" t="s">
        <v>181</v>
      </c>
      <c r="B375" s="36" t="s">
        <v>27</v>
      </c>
      <c r="C375" s="36" t="s">
        <v>25</v>
      </c>
      <c r="D375" s="36" t="s">
        <v>93</v>
      </c>
      <c r="E375" s="36"/>
      <c r="F375" s="64">
        <f>SUM(F376)</f>
        <v>1677.3</v>
      </c>
    </row>
    <row r="376" spans="1:6" s="5" customFormat="1" ht="47.25">
      <c r="A376" s="48" t="s">
        <v>182</v>
      </c>
      <c r="B376" s="36" t="s">
        <v>27</v>
      </c>
      <c r="C376" s="36" t="s">
        <v>25</v>
      </c>
      <c r="D376" s="36" t="s">
        <v>94</v>
      </c>
      <c r="E376" s="36"/>
      <c r="F376" s="64">
        <f>SUM(F377)</f>
        <v>1677.3</v>
      </c>
    </row>
    <row r="377" spans="1:6" s="5" customFormat="1" ht="31.5">
      <c r="A377" s="48" t="s">
        <v>183</v>
      </c>
      <c r="B377" s="89">
        <v>10</v>
      </c>
      <c r="C377" s="34" t="s">
        <v>25</v>
      </c>
      <c r="D377" s="34" t="s">
        <v>94</v>
      </c>
      <c r="E377" s="34" t="s">
        <v>194</v>
      </c>
      <c r="F377" s="64">
        <f>SUM(F378)</f>
        <v>1677.3</v>
      </c>
    </row>
    <row r="378" spans="1:6" s="5" customFormat="1" ht="31.5">
      <c r="A378" s="48" t="s">
        <v>184</v>
      </c>
      <c r="B378" s="34" t="s">
        <v>27</v>
      </c>
      <c r="C378" s="34" t="s">
        <v>25</v>
      </c>
      <c r="D378" s="34" t="s">
        <v>94</v>
      </c>
      <c r="E378" s="34" t="s">
        <v>195</v>
      </c>
      <c r="F378" s="64">
        <f>SUM(F379)</f>
        <v>1677.3</v>
      </c>
    </row>
    <row r="379" spans="1:6" s="5" customFormat="1" ht="47.25">
      <c r="A379" s="49" t="s">
        <v>185</v>
      </c>
      <c r="B379" s="24" t="s">
        <v>27</v>
      </c>
      <c r="C379" s="24" t="s">
        <v>25</v>
      </c>
      <c r="D379" s="24" t="s">
        <v>94</v>
      </c>
      <c r="E379" s="24" t="s">
        <v>196</v>
      </c>
      <c r="F379" s="74">
        <v>1677.3</v>
      </c>
    </row>
    <row r="380" spans="1:6" s="5" customFormat="1" ht="15.75">
      <c r="A380" s="85" t="s">
        <v>186</v>
      </c>
      <c r="B380" s="88" t="s">
        <v>27</v>
      </c>
      <c r="C380" s="88" t="s">
        <v>7</v>
      </c>
      <c r="D380" s="88"/>
      <c r="E380" s="88"/>
      <c r="F380" s="107">
        <f>SUM(F381+F389)</f>
        <v>668.8</v>
      </c>
    </row>
    <row r="381" spans="1:6" ht="78.75">
      <c r="A381" s="33" t="s">
        <v>187</v>
      </c>
      <c r="B381" s="36" t="s">
        <v>27</v>
      </c>
      <c r="C381" s="36" t="s">
        <v>7</v>
      </c>
      <c r="D381" s="36" t="s">
        <v>239</v>
      </c>
      <c r="E381" s="36"/>
      <c r="F381" s="64">
        <f>SUM(F382+F385)</f>
        <v>291</v>
      </c>
    </row>
    <row r="382" spans="1:6" ht="63">
      <c r="A382" s="48" t="s">
        <v>150</v>
      </c>
      <c r="B382" s="34" t="s">
        <v>27</v>
      </c>
      <c r="C382" s="34" t="s">
        <v>7</v>
      </c>
      <c r="D382" s="36" t="s">
        <v>239</v>
      </c>
      <c r="E382" s="34" t="s">
        <v>109</v>
      </c>
      <c r="F382" s="64">
        <f>SUM(F383)</f>
        <v>277.1</v>
      </c>
    </row>
    <row r="383" spans="1:6" ht="34.5" customHeight="1">
      <c r="A383" s="48" t="s">
        <v>214</v>
      </c>
      <c r="B383" s="34" t="s">
        <v>27</v>
      </c>
      <c r="C383" s="34" t="s">
        <v>7</v>
      </c>
      <c r="D383" s="36" t="s">
        <v>239</v>
      </c>
      <c r="E383" s="34" t="s">
        <v>110</v>
      </c>
      <c r="F383" s="64">
        <f>SUM(F384)</f>
        <v>277.1</v>
      </c>
    </row>
    <row r="384" spans="1:6" ht="16.5" customHeight="1">
      <c r="A384" s="49" t="s">
        <v>112</v>
      </c>
      <c r="B384" s="90" t="s">
        <v>27</v>
      </c>
      <c r="C384" s="90" t="s">
        <v>7</v>
      </c>
      <c r="D384" s="38" t="s">
        <v>239</v>
      </c>
      <c r="E384" s="90" t="s">
        <v>107</v>
      </c>
      <c r="F384" s="74">
        <v>277.1</v>
      </c>
    </row>
    <row r="385" spans="1:6" ht="31.5">
      <c r="A385" s="48" t="s">
        <v>159</v>
      </c>
      <c r="B385" s="34" t="s">
        <v>27</v>
      </c>
      <c r="C385" s="34" t="s">
        <v>7</v>
      </c>
      <c r="D385" s="36" t="s">
        <v>239</v>
      </c>
      <c r="E385" s="34" t="s">
        <v>114</v>
      </c>
      <c r="F385" s="64">
        <f>SUM(F386)</f>
        <v>13.9</v>
      </c>
    </row>
    <row r="386" spans="1:6" ht="31.5" customHeight="1">
      <c r="A386" s="48" t="s">
        <v>172</v>
      </c>
      <c r="B386" s="34" t="s">
        <v>27</v>
      </c>
      <c r="C386" s="34" t="s">
        <v>7</v>
      </c>
      <c r="D386" s="36" t="s">
        <v>239</v>
      </c>
      <c r="E386" s="34" t="s">
        <v>116</v>
      </c>
      <c r="F386" s="64">
        <f>SUM(F387:F388)</f>
        <v>13.9</v>
      </c>
    </row>
    <row r="387" spans="1:6" ht="31.5" customHeight="1">
      <c r="A387" s="49" t="s">
        <v>121</v>
      </c>
      <c r="B387" s="24" t="s">
        <v>27</v>
      </c>
      <c r="C387" s="24" t="s">
        <v>7</v>
      </c>
      <c r="D387" s="38" t="s">
        <v>239</v>
      </c>
      <c r="E387" s="24" t="s">
        <v>122</v>
      </c>
      <c r="F387" s="64">
        <v>4</v>
      </c>
    </row>
    <row r="388" spans="1:6" ht="31.5" customHeight="1">
      <c r="A388" s="49" t="s">
        <v>161</v>
      </c>
      <c r="B388" s="24" t="s">
        <v>53</v>
      </c>
      <c r="C388" s="24" t="s">
        <v>7</v>
      </c>
      <c r="D388" s="38" t="s">
        <v>239</v>
      </c>
      <c r="E388" s="24" t="s">
        <v>118</v>
      </c>
      <c r="F388" s="64">
        <v>9.9</v>
      </c>
    </row>
    <row r="389" spans="1:6" ht="31.5" customHeight="1">
      <c r="A389" s="65" t="s">
        <v>188</v>
      </c>
      <c r="B389" s="36" t="s">
        <v>27</v>
      </c>
      <c r="C389" s="36" t="s">
        <v>7</v>
      </c>
      <c r="D389" s="36" t="s">
        <v>240</v>
      </c>
      <c r="E389" s="36"/>
      <c r="F389" s="64">
        <f>SUM(F390+F393)</f>
        <v>377.8</v>
      </c>
    </row>
    <row r="390" spans="1:6" ht="31.5">
      <c r="A390" s="48" t="s">
        <v>159</v>
      </c>
      <c r="B390" s="36" t="s">
        <v>27</v>
      </c>
      <c r="C390" s="36" t="s">
        <v>7</v>
      </c>
      <c r="D390" s="36" t="s">
        <v>240</v>
      </c>
      <c r="E390" s="36" t="s">
        <v>114</v>
      </c>
      <c r="F390" s="64">
        <v>7</v>
      </c>
    </row>
    <row r="391" spans="1:6" ht="31.5">
      <c r="A391" s="48" t="s">
        <v>172</v>
      </c>
      <c r="B391" s="36" t="s">
        <v>27</v>
      </c>
      <c r="C391" s="36" t="s">
        <v>7</v>
      </c>
      <c r="D391" s="36" t="s">
        <v>240</v>
      </c>
      <c r="E391" s="36" t="s">
        <v>116</v>
      </c>
      <c r="F391" s="64">
        <v>7</v>
      </c>
    </row>
    <row r="392" spans="1:6" ht="37.5" customHeight="1">
      <c r="A392" s="49" t="s">
        <v>161</v>
      </c>
      <c r="B392" s="38" t="s">
        <v>27</v>
      </c>
      <c r="C392" s="38" t="s">
        <v>7</v>
      </c>
      <c r="D392" s="38" t="s">
        <v>240</v>
      </c>
      <c r="E392" s="38" t="s">
        <v>118</v>
      </c>
      <c r="F392" s="74">
        <v>7</v>
      </c>
    </row>
    <row r="393" spans="1:6" ht="31.5">
      <c r="A393" s="48" t="s">
        <v>183</v>
      </c>
      <c r="B393" s="34" t="s">
        <v>27</v>
      </c>
      <c r="C393" s="34" t="s">
        <v>7</v>
      </c>
      <c r="D393" s="36" t="s">
        <v>240</v>
      </c>
      <c r="E393" s="34" t="s">
        <v>194</v>
      </c>
      <c r="F393" s="64">
        <f>SUM(F394)</f>
        <v>370.8</v>
      </c>
    </row>
    <row r="394" spans="1:6" ht="31.5">
      <c r="A394" s="48" t="s">
        <v>189</v>
      </c>
      <c r="B394" s="34" t="s">
        <v>27</v>
      </c>
      <c r="C394" s="34" t="s">
        <v>7</v>
      </c>
      <c r="D394" s="36" t="s">
        <v>240</v>
      </c>
      <c r="E394" s="34" t="s">
        <v>197</v>
      </c>
      <c r="F394" s="64">
        <f>SUM(F395)</f>
        <v>370.8</v>
      </c>
    </row>
    <row r="395" spans="1:6" ht="31.5">
      <c r="A395" s="49" t="s">
        <v>190</v>
      </c>
      <c r="B395" s="24" t="s">
        <v>27</v>
      </c>
      <c r="C395" s="24" t="s">
        <v>7</v>
      </c>
      <c r="D395" s="38" t="s">
        <v>240</v>
      </c>
      <c r="E395" s="24" t="s">
        <v>198</v>
      </c>
      <c r="F395" s="74">
        <v>370.8</v>
      </c>
    </row>
    <row r="396" spans="1:6" ht="22.5" customHeight="1">
      <c r="A396" s="86" t="s">
        <v>133</v>
      </c>
      <c r="B396" s="91" t="s">
        <v>27</v>
      </c>
      <c r="C396" s="91" t="s">
        <v>8</v>
      </c>
      <c r="D396" s="92"/>
      <c r="E396" s="92"/>
      <c r="F396" s="108">
        <f>SUM(F397+F400)</f>
        <v>2964.4</v>
      </c>
    </row>
    <row r="397" spans="1:6" ht="63">
      <c r="A397" s="33" t="s">
        <v>201</v>
      </c>
      <c r="B397" s="36" t="s">
        <v>27</v>
      </c>
      <c r="C397" s="36" t="s">
        <v>8</v>
      </c>
      <c r="D397" s="36" t="s">
        <v>241</v>
      </c>
      <c r="E397" s="38"/>
      <c r="F397" s="93">
        <f>SUM(F398)</f>
        <v>2469.4</v>
      </c>
    </row>
    <row r="398" spans="1:6" ht="15.75">
      <c r="A398" s="49" t="s">
        <v>138</v>
      </c>
      <c r="B398" s="36" t="s">
        <v>27</v>
      </c>
      <c r="C398" s="36" t="s">
        <v>8</v>
      </c>
      <c r="D398" s="36" t="s">
        <v>241</v>
      </c>
      <c r="E398" s="36" t="s">
        <v>139</v>
      </c>
      <c r="F398" s="64">
        <f>SUM(F399)</f>
        <v>2469.4</v>
      </c>
    </row>
    <row r="399" spans="1:6" ht="48.75" customHeight="1">
      <c r="A399" s="49" t="s">
        <v>202</v>
      </c>
      <c r="B399" s="38" t="s">
        <v>27</v>
      </c>
      <c r="C399" s="38" t="s">
        <v>8</v>
      </c>
      <c r="D399" s="38" t="s">
        <v>241</v>
      </c>
      <c r="E399" s="38" t="s">
        <v>149</v>
      </c>
      <c r="F399" s="74">
        <v>2469.4</v>
      </c>
    </row>
    <row r="400" spans="1:6" ht="165.75">
      <c r="A400" s="114" t="s">
        <v>242</v>
      </c>
      <c r="B400" s="36" t="s">
        <v>27</v>
      </c>
      <c r="C400" s="102" t="s">
        <v>8</v>
      </c>
      <c r="D400" s="34" t="s">
        <v>243</v>
      </c>
      <c r="E400" s="34"/>
      <c r="F400" s="64">
        <f>SUM(F401)</f>
        <v>495</v>
      </c>
    </row>
    <row r="401" spans="1:6" ht="15.75">
      <c r="A401" s="33" t="s">
        <v>104</v>
      </c>
      <c r="B401" s="34" t="s">
        <v>27</v>
      </c>
      <c r="C401" s="34" t="s">
        <v>8</v>
      </c>
      <c r="D401" s="34" t="s">
        <v>243</v>
      </c>
      <c r="E401" s="34" t="s">
        <v>199</v>
      </c>
      <c r="F401" s="104">
        <f>SUM(F402)</f>
        <v>495</v>
      </c>
    </row>
    <row r="402" spans="1:6" ht="47.25">
      <c r="A402" s="23" t="s">
        <v>191</v>
      </c>
      <c r="B402" s="24" t="s">
        <v>27</v>
      </c>
      <c r="C402" s="24" t="s">
        <v>8</v>
      </c>
      <c r="D402" s="24" t="s">
        <v>243</v>
      </c>
      <c r="E402" s="24" t="s">
        <v>200</v>
      </c>
      <c r="F402" s="103">
        <v>495</v>
      </c>
    </row>
    <row r="403" spans="1:6" ht="23.25" customHeight="1">
      <c r="A403" s="86" t="s">
        <v>192</v>
      </c>
      <c r="B403" s="88" t="s">
        <v>27</v>
      </c>
      <c r="C403" s="88" t="s">
        <v>10</v>
      </c>
      <c r="D403" s="88"/>
      <c r="E403" s="88"/>
      <c r="F403" s="107">
        <f>SUM(F404)</f>
        <v>609.6999999999999</v>
      </c>
    </row>
    <row r="404" spans="1:6" ht="78.75">
      <c r="A404" s="33" t="s">
        <v>193</v>
      </c>
      <c r="B404" s="36" t="s">
        <v>27</v>
      </c>
      <c r="C404" s="36" t="s">
        <v>10</v>
      </c>
      <c r="D404" s="36" t="s">
        <v>244</v>
      </c>
      <c r="E404" s="36"/>
      <c r="F404" s="64">
        <f>SUM(F405+F408)</f>
        <v>609.6999999999999</v>
      </c>
    </row>
    <row r="405" spans="1:6" ht="63">
      <c r="A405" s="48" t="s">
        <v>150</v>
      </c>
      <c r="B405" s="34" t="s">
        <v>27</v>
      </c>
      <c r="C405" s="34" t="s">
        <v>10</v>
      </c>
      <c r="D405" s="36" t="s">
        <v>244</v>
      </c>
      <c r="E405" s="34" t="s">
        <v>109</v>
      </c>
      <c r="F405" s="64">
        <f>SUM(F406)</f>
        <v>554.3</v>
      </c>
    </row>
    <row r="406" spans="1:6" ht="31.5">
      <c r="A406" s="48" t="s">
        <v>214</v>
      </c>
      <c r="B406" s="34" t="s">
        <v>27</v>
      </c>
      <c r="C406" s="34" t="s">
        <v>10</v>
      </c>
      <c r="D406" s="36" t="s">
        <v>244</v>
      </c>
      <c r="E406" s="34" t="s">
        <v>110</v>
      </c>
      <c r="F406" s="64">
        <f>SUM(F407)</f>
        <v>554.3</v>
      </c>
    </row>
    <row r="407" spans="1:6" ht="15.75">
      <c r="A407" s="49" t="s">
        <v>112</v>
      </c>
      <c r="B407" s="24" t="s">
        <v>27</v>
      </c>
      <c r="C407" s="24" t="s">
        <v>10</v>
      </c>
      <c r="D407" s="36" t="s">
        <v>244</v>
      </c>
      <c r="E407" s="90" t="s">
        <v>107</v>
      </c>
      <c r="F407" s="74">
        <v>554.3</v>
      </c>
    </row>
    <row r="408" spans="1:6" ht="31.5">
      <c r="A408" s="48" t="s">
        <v>159</v>
      </c>
      <c r="B408" s="34" t="s">
        <v>27</v>
      </c>
      <c r="C408" s="34" t="s">
        <v>10</v>
      </c>
      <c r="D408" s="36" t="s">
        <v>244</v>
      </c>
      <c r="E408" s="34" t="s">
        <v>114</v>
      </c>
      <c r="F408" s="64">
        <f>SUM(F409)</f>
        <v>55.4</v>
      </c>
    </row>
    <row r="409" spans="1:6" ht="31.5">
      <c r="A409" s="48" t="s">
        <v>172</v>
      </c>
      <c r="B409" s="34" t="s">
        <v>27</v>
      </c>
      <c r="C409" s="34" t="s">
        <v>10</v>
      </c>
      <c r="D409" s="36" t="s">
        <v>244</v>
      </c>
      <c r="E409" s="34" t="s">
        <v>116</v>
      </c>
      <c r="F409" s="64">
        <f>SUM(F410:F411)</f>
        <v>55.4</v>
      </c>
    </row>
    <row r="410" spans="1:6" ht="31.5">
      <c r="A410" s="49" t="s">
        <v>121</v>
      </c>
      <c r="B410" s="24" t="s">
        <v>27</v>
      </c>
      <c r="C410" s="24" t="s">
        <v>10</v>
      </c>
      <c r="D410" s="38" t="s">
        <v>244</v>
      </c>
      <c r="E410" s="24" t="s">
        <v>122</v>
      </c>
      <c r="F410" s="64">
        <v>11</v>
      </c>
    </row>
    <row r="411" spans="1:6" ht="30" customHeight="1">
      <c r="A411" s="49" t="s">
        <v>161</v>
      </c>
      <c r="B411" s="24" t="s">
        <v>27</v>
      </c>
      <c r="C411" s="24" t="s">
        <v>10</v>
      </c>
      <c r="D411" s="38" t="s">
        <v>244</v>
      </c>
      <c r="E411" s="24" t="s">
        <v>118</v>
      </c>
      <c r="F411" s="64">
        <v>44.4</v>
      </c>
    </row>
    <row r="412" spans="1:6" ht="24.75" customHeight="1">
      <c r="A412" s="84" t="s">
        <v>205</v>
      </c>
      <c r="B412" s="87" t="s">
        <v>28</v>
      </c>
      <c r="C412" s="87"/>
      <c r="D412" s="87"/>
      <c r="E412" s="87"/>
      <c r="F412" s="106">
        <f>SUM(F413)</f>
        <v>28.7</v>
      </c>
    </row>
    <row r="413" spans="1:6" ht="21" customHeight="1">
      <c r="A413" s="65" t="s">
        <v>206</v>
      </c>
      <c r="B413" s="36" t="s">
        <v>28</v>
      </c>
      <c r="C413" s="36" t="s">
        <v>25</v>
      </c>
      <c r="D413" s="36"/>
      <c r="E413" s="36"/>
      <c r="F413" s="64">
        <f>SUM(F414)</f>
        <v>28.7</v>
      </c>
    </row>
    <row r="414" spans="1:6" s="11" customFormat="1" ht="34.5" customHeight="1">
      <c r="A414" s="94" t="s">
        <v>207</v>
      </c>
      <c r="B414" s="36" t="s">
        <v>28</v>
      </c>
      <c r="C414" s="36" t="s">
        <v>25</v>
      </c>
      <c r="D414" s="36" t="s">
        <v>69</v>
      </c>
      <c r="E414" s="36"/>
      <c r="F414" s="64">
        <f>SUM(F415)</f>
        <v>28.7</v>
      </c>
    </row>
    <row r="415" spans="1:6" s="5" customFormat="1" ht="31.5">
      <c r="A415" s="48" t="s">
        <v>113</v>
      </c>
      <c r="B415" s="34" t="s">
        <v>28</v>
      </c>
      <c r="C415" s="34" t="s">
        <v>25</v>
      </c>
      <c r="D415" s="34" t="s">
        <v>69</v>
      </c>
      <c r="E415" s="34" t="s">
        <v>114</v>
      </c>
      <c r="F415" s="64">
        <f>SUM(F416)</f>
        <v>28.7</v>
      </c>
    </row>
    <row r="416" spans="1:6" s="5" customFormat="1" ht="31.5">
      <c r="A416" s="48" t="s">
        <v>115</v>
      </c>
      <c r="B416" s="34" t="s">
        <v>28</v>
      </c>
      <c r="C416" s="34" t="s">
        <v>25</v>
      </c>
      <c r="D416" s="34" t="s">
        <v>69</v>
      </c>
      <c r="E416" s="34" t="s">
        <v>116</v>
      </c>
      <c r="F416" s="64">
        <f>SUM(F417)</f>
        <v>28.7</v>
      </c>
    </row>
    <row r="417" spans="1:6" s="5" customFormat="1" ht="31.5">
      <c r="A417" s="49" t="s">
        <v>117</v>
      </c>
      <c r="B417" s="24" t="s">
        <v>28</v>
      </c>
      <c r="C417" s="24" t="s">
        <v>25</v>
      </c>
      <c r="D417" s="24" t="s">
        <v>69</v>
      </c>
      <c r="E417" s="24" t="s">
        <v>118</v>
      </c>
      <c r="F417" s="74">
        <v>28.7</v>
      </c>
    </row>
    <row r="418" spans="1:6" s="5" customFormat="1" ht="25.5" customHeight="1">
      <c r="A418" s="132" t="s">
        <v>85</v>
      </c>
      <c r="B418" s="129" t="s">
        <v>52</v>
      </c>
      <c r="C418" s="130"/>
      <c r="D418" s="130"/>
      <c r="E418" s="130"/>
      <c r="F418" s="135">
        <f>SUM(F419+F428)</f>
        <v>1779.2000000000003</v>
      </c>
    </row>
    <row r="419" spans="1:6" s="5" customFormat="1" ht="29.25" customHeight="1">
      <c r="A419" s="47" t="s">
        <v>77</v>
      </c>
      <c r="B419" s="41" t="s">
        <v>52</v>
      </c>
      <c r="C419" s="41" t="s">
        <v>6</v>
      </c>
      <c r="D419" s="41" t="s">
        <v>45</v>
      </c>
      <c r="E419" s="43"/>
      <c r="F419" s="58">
        <f>SUM(F420)</f>
        <v>1581.3000000000002</v>
      </c>
    </row>
    <row r="420" spans="1:6" s="5" customFormat="1" ht="30" customHeight="1">
      <c r="A420" s="23" t="s">
        <v>5</v>
      </c>
      <c r="B420" s="34" t="s">
        <v>52</v>
      </c>
      <c r="C420" s="34" t="s">
        <v>6</v>
      </c>
      <c r="D420" s="34" t="s">
        <v>68</v>
      </c>
      <c r="E420" s="34"/>
      <c r="F420" s="56">
        <f>SUM(F421+F424)</f>
        <v>1581.3000000000002</v>
      </c>
    </row>
    <row r="421" spans="1:6" s="5" customFormat="1" ht="30.75" customHeight="1">
      <c r="A421" s="48" t="s">
        <v>150</v>
      </c>
      <c r="B421" s="34" t="s">
        <v>52</v>
      </c>
      <c r="C421" s="34" t="s">
        <v>6</v>
      </c>
      <c r="D421" s="34" t="s">
        <v>68</v>
      </c>
      <c r="E421" s="34" t="s">
        <v>109</v>
      </c>
      <c r="F421" s="56">
        <f>SUM(F422)</f>
        <v>741.6</v>
      </c>
    </row>
    <row r="422" spans="1:6" s="5" customFormat="1" ht="30.75" customHeight="1">
      <c r="A422" s="48" t="s">
        <v>134</v>
      </c>
      <c r="B422" s="34" t="s">
        <v>52</v>
      </c>
      <c r="C422" s="34" t="s">
        <v>6</v>
      </c>
      <c r="D422" s="34" t="s">
        <v>68</v>
      </c>
      <c r="E422" s="34" t="s">
        <v>136</v>
      </c>
      <c r="F422" s="56">
        <f>SUM(F423:F423)</f>
        <v>741.6</v>
      </c>
    </row>
    <row r="423" spans="1:6" s="5" customFormat="1" ht="23.25" customHeight="1">
      <c r="A423" s="49" t="s">
        <v>112</v>
      </c>
      <c r="B423" s="24" t="s">
        <v>52</v>
      </c>
      <c r="C423" s="24" t="s">
        <v>6</v>
      </c>
      <c r="D423" s="24" t="s">
        <v>68</v>
      </c>
      <c r="E423" s="24" t="s">
        <v>135</v>
      </c>
      <c r="F423" s="57">
        <v>741.6</v>
      </c>
    </row>
    <row r="424" spans="1:6" s="5" customFormat="1" ht="28.5" customHeight="1">
      <c r="A424" s="48" t="s">
        <v>159</v>
      </c>
      <c r="B424" s="34" t="s">
        <v>52</v>
      </c>
      <c r="C424" s="34" t="s">
        <v>6</v>
      </c>
      <c r="D424" s="34" t="s">
        <v>68</v>
      </c>
      <c r="E424" s="52" t="s">
        <v>114</v>
      </c>
      <c r="F424" s="56">
        <f>SUM(F425)</f>
        <v>839.7</v>
      </c>
    </row>
    <row r="425" spans="1:6" s="5" customFormat="1" ht="33" customHeight="1">
      <c r="A425" s="48" t="s">
        <v>172</v>
      </c>
      <c r="B425" s="34" t="s">
        <v>52</v>
      </c>
      <c r="C425" s="34" t="s">
        <v>6</v>
      </c>
      <c r="D425" s="34" t="s">
        <v>68</v>
      </c>
      <c r="E425" s="52" t="s">
        <v>116</v>
      </c>
      <c r="F425" s="56">
        <f>SUM(F426:F427)</f>
        <v>839.7</v>
      </c>
    </row>
    <row r="426" spans="1:6" s="5" customFormat="1" ht="28.5" customHeight="1">
      <c r="A426" s="49" t="s">
        <v>121</v>
      </c>
      <c r="B426" s="24" t="s">
        <v>52</v>
      </c>
      <c r="C426" s="24" t="s">
        <v>6</v>
      </c>
      <c r="D426" s="24" t="s">
        <v>68</v>
      </c>
      <c r="E426" s="53" t="s">
        <v>122</v>
      </c>
      <c r="F426" s="57">
        <v>5.6</v>
      </c>
    </row>
    <row r="427" spans="1:6" s="5" customFormat="1" ht="31.5">
      <c r="A427" s="49" t="s">
        <v>161</v>
      </c>
      <c r="B427" s="24" t="s">
        <v>52</v>
      </c>
      <c r="C427" s="24" t="s">
        <v>6</v>
      </c>
      <c r="D427" s="24" t="s">
        <v>68</v>
      </c>
      <c r="E427" s="53" t="s">
        <v>118</v>
      </c>
      <c r="F427" s="57">
        <v>834.1</v>
      </c>
    </row>
    <row r="428" spans="1:6" s="5" customFormat="1" ht="59.25" customHeight="1">
      <c r="A428" s="48" t="s">
        <v>255</v>
      </c>
      <c r="B428" s="34" t="s">
        <v>52</v>
      </c>
      <c r="C428" s="34" t="s">
        <v>6</v>
      </c>
      <c r="D428" s="34" t="s">
        <v>227</v>
      </c>
      <c r="E428" s="52"/>
      <c r="F428" s="56">
        <f>SUM(F429)</f>
        <v>197.9</v>
      </c>
    </row>
    <row r="429" spans="1:6" s="5" customFormat="1" ht="15.75">
      <c r="A429" s="49" t="s">
        <v>112</v>
      </c>
      <c r="B429" s="24" t="s">
        <v>52</v>
      </c>
      <c r="C429" s="24" t="s">
        <v>6</v>
      </c>
      <c r="D429" s="24" t="s">
        <v>227</v>
      </c>
      <c r="E429" s="53" t="s">
        <v>135</v>
      </c>
      <c r="F429" s="57">
        <v>197.9</v>
      </c>
    </row>
    <row r="430" spans="1:6" s="5" customFormat="1" ht="31.5">
      <c r="A430" s="132" t="s">
        <v>283</v>
      </c>
      <c r="B430" s="129" t="s">
        <v>84</v>
      </c>
      <c r="C430" s="130"/>
      <c r="D430" s="130"/>
      <c r="E430" s="130"/>
      <c r="F430" s="135">
        <f>SUM(F431)</f>
        <v>33.5</v>
      </c>
    </row>
    <row r="431" spans="1:6" s="5" customFormat="1" ht="31.5">
      <c r="A431" s="47" t="s">
        <v>282</v>
      </c>
      <c r="B431" s="41" t="s">
        <v>84</v>
      </c>
      <c r="C431" s="41" t="s">
        <v>25</v>
      </c>
      <c r="D431" s="41"/>
      <c r="E431" s="43"/>
      <c r="F431" s="58">
        <f>SUM(F432)</f>
        <v>33.5</v>
      </c>
    </row>
    <row r="432" spans="1:6" s="5" customFormat="1" ht="15.75">
      <c r="A432" s="100" t="s">
        <v>281</v>
      </c>
      <c r="B432" s="36" t="s">
        <v>84</v>
      </c>
      <c r="C432" s="36" t="s">
        <v>25</v>
      </c>
      <c r="D432" s="38" t="s">
        <v>278</v>
      </c>
      <c r="E432" s="36"/>
      <c r="F432" s="63">
        <f>F433</f>
        <v>33.5</v>
      </c>
    </row>
    <row r="433" spans="1:6" s="5" customFormat="1" ht="19.5" customHeight="1">
      <c r="A433" s="101" t="s">
        <v>280</v>
      </c>
      <c r="B433" s="38" t="s">
        <v>84</v>
      </c>
      <c r="C433" s="38" t="s">
        <v>25</v>
      </c>
      <c r="D433" s="38" t="s">
        <v>278</v>
      </c>
      <c r="E433" s="38" t="s">
        <v>279</v>
      </c>
      <c r="F433" s="109">
        <v>33.5</v>
      </c>
    </row>
    <row r="434" spans="1:6" s="5" customFormat="1" ht="15.75">
      <c r="A434" s="132" t="s">
        <v>16</v>
      </c>
      <c r="B434" s="129" t="s">
        <v>86</v>
      </c>
      <c r="C434" s="130"/>
      <c r="D434" s="130"/>
      <c r="E434" s="130"/>
      <c r="F434" s="135">
        <f>SUM(F435)</f>
        <v>8808</v>
      </c>
    </row>
    <row r="435" spans="1:6" s="5" customFormat="1" ht="27.75" customHeight="1">
      <c r="A435" s="47" t="s">
        <v>73</v>
      </c>
      <c r="B435" s="41" t="s">
        <v>86</v>
      </c>
      <c r="C435" s="41" t="s">
        <v>25</v>
      </c>
      <c r="D435" s="41"/>
      <c r="E435" s="43"/>
      <c r="F435" s="58">
        <f>F436</f>
        <v>8808</v>
      </c>
    </row>
    <row r="436" spans="1:6" s="6" customFormat="1" ht="15.75">
      <c r="A436" s="100" t="s">
        <v>70</v>
      </c>
      <c r="B436" s="36" t="s">
        <v>86</v>
      </c>
      <c r="C436" s="36" t="s">
        <v>25</v>
      </c>
      <c r="D436" s="36" t="s">
        <v>71</v>
      </c>
      <c r="E436" s="38"/>
      <c r="F436" s="63">
        <f>F437</f>
        <v>8808</v>
      </c>
    </row>
    <row r="437" spans="1:6" s="6" customFormat="1" ht="47.25">
      <c r="A437" s="100" t="s">
        <v>72</v>
      </c>
      <c r="B437" s="36" t="s">
        <v>86</v>
      </c>
      <c r="C437" s="36" t="s">
        <v>25</v>
      </c>
      <c r="D437" s="36" t="s">
        <v>101</v>
      </c>
      <c r="E437" s="36"/>
      <c r="F437" s="63">
        <f>F438</f>
        <v>8808</v>
      </c>
    </row>
    <row r="438" spans="1:6" s="6" customFormat="1" ht="18.75" customHeight="1">
      <c r="A438" s="101" t="s">
        <v>221</v>
      </c>
      <c r="B438" s="38" t="s">
        <v>86</v>
      </c>
      <c r="C438" s="38" t="s">
        <v>25</v>
      </c>
      <c r="D438" s="38" t="s">
        <v>101</v>
      </c>
      <c r="E438" s="38" t="s">
        <v>220</v>
      </c>
      <c r="F438" s="109">
        <v>8808</v>
      </c>
    </row>
    <row r="439" spans="1:6" s="6" customFormat="1" ht="21" customHeight="1">
      <c r="A439" s="17"/>
      <c r="B439" s="4"/>
      <c r="C439" s="4"/>
      <c r="D439" s="4"/>
      <c r="E439" s="10"/>
      <c r="F439" s="15"/>
    </row>
    <row r="440" spans="1:6" s="6" customFormat="1" ht="78" customHeight="1">
      <c r="A440" s="17"/>
      <c r="B440" s="4"/>
      <c r="C440" s="4"/>
      <c r="D440" s="4"/>
      <c r="E440" s="10"/>
      <c r="F440" s="15"/>
    </row>
    <row r="441" spans="1:6" s="6" customFormat="1" ht="16.5" customHeight="1">
      <c r="A441" s="17"/>
      <c r="B441" s="4"/>
      <c r="C441" s="4"/>
      <c r="D441" s="4"/>
      <c r="E441" s="10"/>
      <c r="F441" s="15"/>
    </row>
    <row r="442" spans="1:6" s="6" customFormat="1" ht="12.75">
      <c r="A442" s="17"/>
      <c r="B442" s="4"/>
      <c r="C442" s="4"/>
      <c r="D442" s="4"/>
      <c r="E442" s="10"/>
      <c r="F442" s="15"/>
    </row>
  </sheetData>
  <sheetProtection/>
  <autoFilter ref="A16:F438"/>
  <mergeCells count="6">
    <mergeCell ref="A9:F9"/>
    <mergeCell ref="B5:K5"/>
    <mergeCell ref="B1:F1"/>
    <mergeCell ref="B3:F3"/>
    <mergeCell ref="A8:F8"/>
    <mergeCell ref="A7:F7"/>
  </mergeCells>
  <printOptions/>
  <pageMargins left="0.24" right="0.1968503937007874" top="0.3937007874015748" bottom="0.4330708661417323" header="0.5511811023622047" footer="0.2362204724409449"/>
  <pageSetup horizontalDpi="600" verticalDpi="600" orientation="portrait" paperSize="9" scale="95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Name</cp:lastModifiedBy>
  <cp:lastPrinted>2014-12-26T08:46:40Z</cp:lastPrinted>
  <dcterms:created xsi:type="dcterms:W3CDTF">2004-09-01T05:21:12Z</dcterms:created>
  <dcterms:modified xsi:type="dcterms:W3CDTF">2014-12-29T04:52:55Z</dcterms:modified>
  <cp:category/>
  <cp:version/>
  <cp:contentType/>
  <cp:contentStatus/>
</cp:coreProperties>
</file>