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нсолидированный" sheetId="5" r:id="rId1"/>
    <sheet name="собственный" sheetId="4" r:id="rId2"/>
  </sheets>
  <calcPr calcId="152511"/>
</workbook>
</file>

<file path=xl/calcChain.xml><?xml version="1.0" encoding="utf-8"?>
<calcChain xmlns="http://schemas.openxmlformats.org/spreadsheetml/2006/main">
  <c r="G28" i="5" l="1"/>
  <c r="G12" i="5"/>
  <c r="H25" i="4"/>
  <c r="H12" i="4"/>
  <c r="G23" i="5" l="1"/>
  <c r="G13" i="5"/>
  <c r="H13" i="4" l="1"/>
  <c r="G19" i="5" l="1"/>
  <c r="H16" i="4"/>
  <c r="F13" i="5" l="1"/>
  <c r="G13" i="4"/>
  <c r="H10" i="4" l="1"/>
  <c r="G10" i="5" l="1"/>
  <c r="F27" i="5" l="1"/>
  <c r="G24" i="4"/>
  <c r="H23" i="4"/>
  <c r="G23" i="4"/>
  <c r="G26" i="5"/>
  <c r="F26" i="5"/>
  <c r="F10" i="5" l="1"/>
  <c r="E8" i="4"/>
  <c r="G10" i="4"/>
  <c r="G21" i="5" l="1"/>
  <c r="G20" i="5"/>
  <c r="H18" i="4" l="1"/>
  <c r="H17" i="4" l="1"/>
  <c r="E26" i="4"/>
  <c r="F13" i="4" s="1"/>
  <c r="F10" i="4" l="1"/>
  <c r="F24" i="4"/>
  <c r="F23" i="4"/>
  <c r="F12" i="4"/>
  <c r="G9" i="5" l="1"/>
  <c r="F9" i="5"/>
  <c r="F16" i="5"/>
  <c r="G16" i="5"/>
  <c r="F15" i="5"/>
  <c r="G15" i="5"/>
  <c r="F14" i="5"/>
  <c r="G14" i="5"/>
  <c r="D7" i="5"/>
  <c r="D29" i="5" s="1"/>
  <c r="E13" i="5" s="1"/>
  <c r="F28" i="5"/>
  <c r="E28" i="5"/>
  <c r="G24" i="5"/>
  <c r="F24" i="5"/>
  <c r="F23" i="5"/>
  <c r="G22" i="5"/>
  <c r="F22" i="5"/>
  <c r="F21" i="5"/>
  <c r="F20" i="5"/>
  <c r="F19" i="5"/>
  <c r="G18" i="5"/>
  <c r="F18" i="5"/>
  <c r="G17" i="5"/>
  <c r="F17" i="5"/>
  <c r="F12" i="5"/>
  <c r="F11" i="5"/>
  <c r="G8" i="5"/>
  <c r="F8" i="5"/>
  <c r="B7" i="5"/>
  <c r="B29" i="5" s="1"/>
  <c r="C10" i="5" l="1"/>
  <c r="E10" i="5"/>
  <c r="E27" i="5"/>
  <c r="E26" i="5"/>
  <c r="C16" i="5"/>
  <c r="C26" i="5"/>
  <c r="C27" i="5"/>
  <c r="E8" i="5"/>
  <c r="C9" i="5"/>
  <c r="C15" i="5"/>
  <c r="C14" i="5"/>
  <c r="E14" i="5"/>
  <c r="E15" i="5"/>
  <c r="E16" i="5"/>
  <c r="E9" i="5"/>
  <c r="G7" i="5"/>
  <c r="C28" i="5"/>
  <c r="C24" i="5"/>
  <c r="C23" i="5"/>
  <c r="C22" i="5"/>
  <c r="C21" i="5"/>
  <c r="C20" i="5"/>
  <c r="C19" i="5"/>
  <c r="C18" i="5"/>
  <c r="C17" i="5"/>
  <c r="C12" i="5"/>
  <c r="C11" i="5"/>
  <c r="C8" i="5"/>
  <c r="G29" i="5"/>
  <c r="E24" i="5"/>
  <c r="E23" i="5"/>
  <c r="E22" i="5"/>
  <c r="E21" i="5"/>
  <c r="E20" i="5"/>
  <c r="E19" i="5"/>
  <c r="E18" i="5"/>
  <c r="E12" i="5"/>
  <c r="E11" i="5"/>
  <c r="F29" i="5"/>
  <c r="E17" i="5"/>
  <c r="F7" i="5"/>
  <c r="G25" i="4"/>
  <c r="F25" i="4"/>
  <c r="H21" i="4"/>
  <c r="G21" i="4"/>
  <c r="G20" i="4"/>
  <c r="H19" i="4"/>
  <c r="G19" i="4"/>
  <c r="G18" i="4"/>
  <c r="G17" i="4"/>
  <c r="G16" i="4"/>
  <c r="H15" i="4"/>
  <c r="G15" i="4"/>
  <c r="H14" i="4"/>
  <c r="G14" i="4"/>
  <c r="G12" i="4"/>
  <c r="G11" i="4"/>
  <c r="H9" i="4"/>
  <c r="G9" i="4"/>
  <c r="C8" i="4"/>
  <c r="C26" i="4" s="1"/>
  <c r="H8" i="4" l="1"/>
  <c r="C7" i="5"/>
  <c r="C29" i="5" s="1"/>
  <c r="E7" i="5"/>
  <c r="E29" i="5" s="1"/>
  <c r="G8" i="4"/>
  <c r="D12" i="4" l="1"/>
  <c r="D10" i="4"/>
  <c r="D21" i="4"/>
  <c r="D24" i="4"/>
  <c r="D23" i="4"/>
  <c r="D9" i="4"/>
  <c r="D25" i="4"/>
  <c r="D11" i="4"/>
  <c r="D14" i="4"/>
  <c r="D16" i="4"/>
  <c r="D18" i="4"/>
  <c r="D15" i="4"/>
  <c r="D17" i="4"/>
  <c r="D19" i="4"/>
  <c r="D20" i="4"/>
  <c r="H26" i="4"/>
  <c r="F21" i="4"/>
  <c r="F20" i="4"/>
  <c r="F19" i="4"/>
  <c r="F18" i="4"/>
  <c r="F17" i="4"/>
  <c r="F16" i="4"/>
  <c r="F15" i="4"/>
  <c r="F14" i="4"/>
  <c r="F11" i="4"/>
  <c r="F9" i="4"/>
  <c r="G26" i="4"/>
  <c r="F8" i="4" l="1"/>
  <c r="F26" i="4" s="1"/>
  <c r="D8" i="4"/>
  <c r="D26" i="4" s="1"/>
</calcChain>
</file>

<file path=xl/sharedStrings.xml><?xml version="1.0" encoding="utf-8"?>
<sst xmlns="http://schemas.openxmlformats.org/spreadsheetml/2006/main" count="82" uniqueCount="48">
  <si>
    <t>Структура доходов бюджета муниципального образования Балаганский район</t>
  </si>
  <si>
    <t>Наименование показателя</t>
  </si>
  <si>
    <t>Уд.вес (%)</t>
  </si>
  <si>
    <t>Темп роста (%)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</si>
  <si>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</si>
  <si>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</si>
  <si>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</si>
  <si>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</si>
  <si>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</si>
  <si>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</si>
  <si>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за пользование природными ресурсами</t>
  </si>
  <si>
    <t>Доходы от продажи материальных и нематериальных активов</t>
  </si>
  <si>
    <t>Прочие неналоговые доходы</t>
  </si>
  <si>
    <t>ДОХОДЫ БЮДЖЕТА-ВСЕГО</t>
  </si>
  <si>
    <t>Структура доходов консолидированного бюджета муниципального образования Балаганский район</t>
  </si>
  <si>
    <t>Доходы от уплаты акцизов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</si>
  <si>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</si>
  <si>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</si>
  <si>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</si>
  <si>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Налог, взимаемый в связи с применением упрощенной системы налогообложения</t>
  </si>
  <si>
    <t>из них:</t>
  </si>
  <si>
    <t>прочие безвозмездные поступления</t>
  </si>
  <si>
    <t>безвозмездные поступления из других бюджетов бюджетной системы Росийской Федерации</t>
  </si>
  <si>
    <t>БЕЗВОЗМЕЗДНЫЕ ПОСТУПЛЕНИЯ</t>
  </si>
  <si>
    <t>7=4/2*100</t>
  </si>
  <si>
    <t>6=4-2</t>
  </si>
  <si>
    <t>Доходы от оказания платных услуг (работ)</t>
  </si>
  <si>
    <t>Сумма (тыс. рублей)</t>
  </si>
  <si>
    <t>Штрафы, санкции, возмещение ущерба</t>
  </si>
  <si>
    <t>возврат остатков МБТ прошлых лет, имеющих целевое назначение</t>
  </si>
  <si>
    <t xml:space="preserve">      Наибольшее исполнение налоговых и неналоговых доходов консолидированного бюджета за счет доходов</t>
  </si>
  <si>
    <t>Налог, взимаемый в связи с применением патентной системы налогообложения</t>
  </si>
  <si>
    <t xml:space="preserve">    Безвозмездные поступления из других бюджетов в бюджет муниципального района составили </t>
  </si>
  <si>
    <t xml:space="preserve">     Безвозмездные поступления  из других бюджетов в консолидированный бюджет района </t>
  </si>
  <si>
    <t xml:space="preserve">        Информация об исполнении бюджета муниципального образования Балаганский район по доходам                   на 1 ноября 2023 года</t>
  </si>
  <si>
    <t>Факт на 01.11.2022г.</t>
  </si>
  <si>
    <t>Факт на 01.11.2023г.</t>
  </si>
  <si>
    <t>Отклонение (факт на 01.11.2023г. / факт на 01.11.2022г.)</t>
  </si>
  <si>
    <t xml:space="preserve">    Доходы бюджета муниципального образования Балаганский район за десять месяцев 2023 года составили </t>
  </si>
  <si>
    <t>606255,9 тыс. рублей.</t>
  </si>
  <si>
    <t xml:space="preserve">    Наибольшее поступление налоговых и неналоговых доходов в районный бюджет за десять месяцев 2023 года </t>
  </si>
  <si>
    <t>наблюдается за счет налога на доходы физических лиц (30310,0 тыс. рублей или 5,0%).</t>
  </si>
  <si>
    <t>562775,8 тыс. рублей, что на 105689,7 тыс. рублей больше показателя за аналогичный период 2022 года.</t>
  </si>
  <si>
    <t xml:space="preserve">       Доходы консолидированного бюджета муниципального образования Балаганский район за десять месяцев</t>
  </si>
  <si>
    <t>2023 года составили 707413,7 тыс.рублей.</t>
  </si>
  <si>
    <t xml:space="preserve">от налога на доходы физических лиц (36557,8 тыс. рублей или 5,2%). </t>
  </si>
  <si>
    <t>составили 639391,5 тыс. рублей, что на 80756,3 тыс. рублей больше показателя за аналогичный период 2022 года.</t>
  </si>
  <si>
    <t>Информация об исполнении консолидированного бюджета муниципального образования                        Балаганский район по доходам на 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</si>
</sst>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165" fontId="2" fillId="0" borderId="1" xfId="0" applyNumberFormat="1" applyFont="1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N5" sqref="N5:O5"/>
    </sheetView>
  </sheetViews>
  <sheetFormatPr defaultRowHeight="15" x14ac:dyDescent="0.25"/>
  <cols>
    <col min="1" max="1" width="47.28515625" customWidth="1"/>
    <col min="2" max="2" width="9.5703125" customWidth="1"/>
    <col min="3" max="3" width="7.85546875" customWidth="1"/>
    <col min="4" max="4" width="9.42578125" customWidth="1"/>
    <col min="5" max="5" width="8" customWidth="1"/>
    <col min="6" max="6" width="9.7109375" customWidth="1"/>
    <col min="7" max="7" width="10.140625" customWidth="1"/>
  </cols>
  <sheetData>
    <row r="1" spans="1:7" ht="45" customHeight="1" x14ac:dyDescent="0.25">
      <c r="A1" s="20" t="s">
        <v>47</v>
      </c>
      <c r="B1" s="20"/>
      <c r="C1" s="20"/>
      <c r="D1" s="20"/>
      <c r="E1" s="20"/>
      <c r="F1" s="20"/>
      <c r="G1" s="20"/>
    </row>
    <row r="2" spans="1:7" ht="29.25" customHeight="1" x14ac:dyDescent="0.25">
      <c r="A2" s="20" t="s">
        <v>14</v>
      </c>
      <c r="B2" s="20"/>
      <c r="C2" s="20"/>
      <c r="D2" s="20"/>
      <c r="E2" s="20"/>
      <c r="F2" s="20"/>
      <c r="G2" s="20"/>
    </row>
    <row r="3" spans="1:7" ht="14.25" customHeight="1" x14ac:dyDescent="0.25"/>
    <row r="4" spans="1:7" ht="64.5" customHeight="1" x14ac:dyDescent="0.25">
      <c r="A4" s="21" t="s">
        <v>1</v>
      </c>
      <c r="B4" s="22" t="s">
        <v>35</v>
      </c>
      <c r="C4" s="22"/>
      <c r="D4" s="23" t="s">
        <v>36</v>
      </c>
      <c r="E4" s="23"/>
      <c r="F4" s="22" t="s">
        <v>37</v>
      </c>
      <c r="G4" s="22"/>
    </row>
    <row r="5" spans="1:7" ht="44.25" customHeight="1" x14ac:dyDescent="0.25">
      <c r="A5" s="21"/>
      <c r="B5" s="14" t="s">
        <v>27</v>
      </c>
      <c r="C5" s="14" t="s">
        <v>2</v>
      </c>
      <c r="D5" s="14" t="s">
        <v>27</v>
      </c>
      <c r="E5" s="14" t="s">
        <v>2</v>
      </c>
      <c r="F5" s="14" t="s">
        <v>27</v>
      </c>
      <c r="G5" s="14" t="s">
        <v>3</v>
      </c>
    </row>
    <row r="6" spans="1:7" ht="12.75" customHeight="1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 t="s">
        <v>25</v>
      </c>
      <c r="G6" s="13" t="s">
        <v>24</v>
      </c>
    </row>
    <row r="7" spans="1:7" x14ac:dyDescent="0.25">
      <c r="A7" s="2" t="s">
        <v>4</v>
      </c>
      <c r="B7" s="4">
        <f>SUM(B8:B23)</f>
        <v>60498.799999999996</v>
      </c>
      <c r="C7" s="4">
        <f>SUM(C8:C23)</f>
        <v>9.4937719036653885</v>
      </c>
      <c r="D7" s="11">
        <f>SUM(D8:D23)</f>
        <v>67433.599999999991</v>
      </c>
      <c r="E7" s="15">
        <f>SUM(E8:E23)</f>
        <v>9.5324136357551463</v>
      </c>
      <c r="F7" s="11">
        <f>D7-B7</f>
        <v>6934.7999999999956</v>
      </c>
      <c r="G7" s="15">
        <f>D7/B7*100</f>
        <v>111.46270669831466</v>
      </c>
    </row>
    <row r="8" spans="1:7" x14ac:dyDescent="0.25">
      <c r="A8" s="5" t="s">
        <v>5</v>
      </c>
      <c r="B8" s="4">
        <v>32453.3</v>
      </c>
      <c r="C8" s="4">
        <f>B8/B29*100</f>
        <v>5.2427120788527102</v>
      </c>
      <c r="D8" s="4">
        <v>36557.800000000003</v>
      </c>
      <c r="E8" s="4">
        <f>D8/D29*100</f>
        <v>5.1678105753394377</v>
      </c>
      <c r="F8" s="3">
        <f t="shared" ref="F8:F29" si="0">D8-B8</f>
        <v>4104.5000000000036</v>
      </c>
      <c r="G8" s="4">
        <f t="shared" ref="G8:G29" si="1">D8/B8*100</f>
        <v>112.64740411606833</v>
      </c>
    </row>
    <row r="9" spans="1:7" x14ac:dyDescent="0.25">
      <c r="A9" s="5" t="s">
        <v>15</v>
      </c>
      <c r="B9" s="4">
        <v>9751.6</v>
      </c>
      <c r="C9" s="4">
        <f>B9/B29*100</f>
        <v>1.5753353621400628</v>
      </c>
      <c r="D9" s="4">
        <v>9985.5</v>
      </c>
      <c r="E9" s="4">
        <f>D9/D29*100</f>
        <v>1.4115502710790024</v>
      </c>
      <c r="F9" s="3">
        <f t="shared" ref="F9:F10" si="2">D9-B9</f>
        <v>233.89999999999964</v>
      </c>
      <c r="G9" s="4">
        <f t="shared" ref="G9:G13" si="3">D9/B9*100</f>
        <v>102.39858074572376</v>
      </c>
    </row>
    <row r="10" spans="1:7" ht="27.75" customHeight="1" x14ac:dyDescent="0.25">
      <c r="A10" s="5" t="s">
        <v>19</v>
      </c>
      <c r="B10" s="3">
        <v>4024.6</v>
      </c>
      <c r="C10" s="4">
        <f>B10/B29*100</f>
        <v>0.6501594300903335</v>
      </c>
      <c r="D10" s="3">
        <v>2199.8000000000002</v>
      </c>
      <c r="E10" s="4">
        <f>D10/D29*100</f>
        <v>0.31096372603470929</v>
      </c>
      <c r="F10" s="3">
        <f t="shared" si="2"/>
        <v>-1824.7999999999997</v>
      </c>
      <c r="G10" s="4">
        <f t="shared" si="3"/>
        <v>54.658848084281672</v>
      </c>
    </row>
    <row r="11" spans="1:7" ht="25.5" customHeight="1" x14ac:dyDescent="0.25">
      <c r="A11" s="5" t="s">
        <v>6</v>
      </c>
      <c r="B11" s="3">
        <v>28.7</v>
      </c>
      <c r="C11" s="4">
        <f>B11/B29*100</f>
        <v>4.6363801728352061E-3</v>
      </c>
      <c r="D11" s="3">
        <v>-61.4</v>
      </c>
      <c r="E11" s="4">
        <f>D11/D29*100</f>
        <v>-8.6795039451455346E-3</v>
      </c>
      <c r="F11" s="3">
        <f t="shared" si="0"/>
        <v>-90.1</v>
      </c>
      <c r="G11" s="4"/>
    </row>
    <row r="12" spans="1:7" ht="15" customHeight="1" x14ac:dyDescent="0.25">
      <c r="A12" s="5" t="s">
        <v>7</v>
      </c>
      <c r="B12" s="3">
        <v>12.6</v>
      </c>
      <c r="C12" s="4">
        <f>B12/B29*100</f>
        <v>2.0354839783178953E-3</v>
      </c>
      <c r="D12" s="4">
        <v>21.9</v>
      </c>
      <c r="E12" s="4">
        <f>D12/D29*100</f>
        <v>3.0957839804346453E-3</v>
      </c>
      <c r="F12" s="3">
        <f t="shared" si="0"/>
        <v>9.2999999999999989</v>
      </c>
      <c r="G12" s="4">
        <f t="shared" si="3"/>
        <v>173.80952380952382</v>
      </c>
    </row>
    <row r="13" spans="1:7" ht="27.75" customHeight="1" x14ac:dyDescent="0.25">
      <c r="A13" s="5" t="s">
        <v>31</v>
      </c>
      <c r="B13" s="4">
        <v>1730.7</v>
      </c>
      <c r="C13" s="4">
        <v>0</v>
      </c>
      <c r="D13" s="4">
        <v>920.5</v>
      </c>
      <c r="E13" s="4">
        <f>D13/D29*100</f>
        <v>0.13012187917762974</v>
      </c>
      <c r="F13" s="4">
        <f t="shared" si="0"/>
        <v>-810.2</v>
      </c>
      <c r="G13" s="4">
        <f t="shared" si="3"/>
        <v>53.186571907320733</v>
      </c>
    </row>
    <row r="14" spans="1:7" ht="13.5" customHeight="1" x14ac:dyDescent="0.25">
      <c r="A14" s="5" t="s">
        <v>16</v>
      </c>
      <c r="B14" s="3">
        <v>317.39999999999998</v>
      </c>
      <c r="C14" s="4">
        <f>B14/B29*100</f>
        <v>5.1274810691912691E-2</v>
      </c>
      <c r="D14" s="3">
        <v>704.2</v>
      </c>
      <c r="E14" s="4">
        <f>D14/D29*100</f>
        <v>9.9545711370871121E-2</v>
      </c>
      <c r="F14" s="3">
        <f t="shared" si="0"/>
        <v>386.80000000000007</v>
      </c>
      <c r="G14" s="4">
        <f t="shared" si="1"/>
        <v>221.8651543793321</v>
      </c>
    </row>
    <row r="15" spans="1:7" x14ac:dyDescent="0.25">
      <c r="A15" s="5" t="s">
        <v>17</v>
      </c>
      <c r="B15" s="3">
        <v>4077.7</v>
      </c>
      <c r="C15" s="4">
        <f>B15/B29*100</f>
        <v>0.65873754114181604</v>
      </c>
      <c r="D15" s="3">
        <v>4764.2</v>
      </c>
      <c r="E15" s="4">
        <f>D15/D29*100</f>
        <v>0.67346730774368657</v>
      </c>
      <c r="F15" s="3">
        <f t="shared" si="0"/>
        <v>686.5</v>
      </c>
      <c r="G15" s="4">
        <f t="shared" si="1"/>
        <v>116.83547097628566</v>
      </c>
    </row>
    <row r="16" spans="1:7" ht="14.25" customHeight="1" x14ac:dyDescent="0.25">
      <c r="A16" s="5" t="s">
        <v>18</v>
      </c>
      <c r="B16" s="3">
        <v>857.3</v>
      </c>
      <c r="C16" s="4">
        <f>B16/B29*100</f>
        <v>0.13849368369935963</v>
      </c>
      <c r="D16" s="3">
        <v>1644.4</v>
      </c>
      <c r="E16" s="4">
        <f>D16/D29*100</f>
        <v>0.23245238253090098</v>
      </c>
      <c r="F16" s="3">
        <f t="shared" si="0"/>
        <v>787.10000000000014</v>
      </c>
      <c r="G16" s="4">
        <f t="shared" si="1"/>
        <v>191.81150122477547</v>
      </c>
    </row>
    <row r="17" spans="1:7" x14ac:dyDescent="0.25">
      <c r="A17" s="5" t="s">
        <v>8</v>
      </c>
      <c r="B17" s="4">
        <v>1084.5</v>
      </c>
      <c r="C17" s="4">
        <f>B17/B29*100</f>
        <v>0.17519701384807598</v>
      </c>
      <c r="D17" s="4">
        <v>1145.9000000000001</v>
      </c>
      <c r="E17" s="4">
        <f>D17/D29*100</f>
        <v>0.16198442297625848</v>
      </c>
      <c r="F17" s="3">
        <f t="shared" si="0"/>
        <v>61.400000000000091</v>
      </c>
      <c r="G17" s="4">
        <f t="shared" si="1"/>
        <v>105.66159520516368</v>
      </c>
    </row>
    <row r="18" spans="1:7" ht="42" customHeight="1" x14ac:dyDescent="0.25">
      <c r="A18" s="5" t="s">
        <v>9</v>
      </c>
      <c r="B18" s="4">
        <v>783.1</v>
      </c>
      <c r="C18" s="4">
        <f>B18/B29*100</f>
        <v>0.12650694471593205</v>
      </c>
      <c r="D18" s="4">
        <v>1435.6</v>
      </c>
      <c r="E18" s="4">
        <f>D18/D29*100</f>
        <v>0.20293641471744187</v>
      </c>
      <c r="F18" s="3">
        <f t="shared" si="0"/>
        <v>652.49999999999989</v>
      </c>
      <c r="G18" s="4">
        <f t="shared" si="1"/>
        <v>183.32269186566211</v>
      </c>
    </row>
    <row r="19" spans="1:7" ht="21" customHeight="1" x14ac:dyDescent="0.25">
      <c r="A19" s="5" t="s">
        <v>10</v>
      </c>
      <c r="B19" s="3">
        <v>4.3</v>
      </c>
      <c r="C19" s="4">
        <f>B19/B29*100</f>
        <v>6.9464929418785321E-4</v>
      </c>
      <c r="D19" s="3">
        <v>36.6</v>
      </c>
      <c r="E19" s="4">
        <f>D19/D29*100</f>
        <v>5.1737759673017364E-3</v>
      </c>
      <c r="F19" s="3">
        <f t="shared" si="0"/>
        <v>32.300000000000004</v>
      </c>
      <c r="G19" s="4">
        <f t="shared" si="1"/>
        <v>851.1627906976745</v>
      </c>
    </row>
    <row r="20" spans="1:7" ht="15.75" customHeight="1" x14ac:dyDescent="0.25">
      <c r="A20" s="5" t="s">
        <v>26</v>
      </c>
      <c r="B20" s="3">
        <v>3577.7</v>
      </c>
      <c r="C20" s="4">
        <f>B20/B29*100</f>
        <v>0.57796436739904233</v>
      </c>
      <c r="D20" s="3">
        <v>3949.6</v>
      </c>
      <c r="E20" s="4">
        <f>D20/D29*100</f>
        <v>0.55831545247144632</v>
      </c>
      <c r="F20" s="3">
        <f t="shared" si="0"/>
        <v>371.90000000000009</v>
      </c>
      <c r="G20" s="4">
        <f t="shared" si="1"/>
        <v>110.39494647399168</v>
      </c>
    </row>
    <row r="21" spans="1:7" ht="27" customHeight="1" x14ac:dyDescent="0.25">
      <c r="A21" s="5" t="s">
        <v>11</v>
      </c>
      <c r="B21" s="3">
        <v>553.4</v>
      </c>
      <c r="C21" s="4">
        <f>B21/B29*100</f>
        <v>8.9399748698501841E-2</v>
      </c>
      <c r="D21" s="3">
        <v>653.70000000000005</v>
      </c>
      <c r="E21" s="4">
        <f>D21/D29*100</f>
        <v>9.2407031415987578E-2</v>
      </c>
      <c r="F21" s="3">
        <f t="shared" si="0"/>
        <v>100.30000000000007</v>
      </c>
      <c r="G21" s="4">
        <f t="shared" si="1"/>
        <v>118.12432237079871</v>
      </c>
    </row>
    <row r="22" spans="1:7" x14ac:dyDescent="0.25">
      <c r="A22" s="5" t="s">
        <v>28</v>
      </c>
      <c r="B22" s="3">
        <v>952.4</v>
      </c>
      <c r="C22" s="4">
        <f>B22/B29*100</f>
        <v>0.15385674134523519</v>
      </c>
      <c r="D22" s="3">
        <v>2313.9</v>
      </c>
      <c r="E22" s="4">
        <f>D22/D29*100</f>
        <v>0.32709290193277285</v>
      </c>
      <c r="F22" s="3">
        <f t="shared" si="0"/>
        <v>1361.5</v>
      </c>
      <c r="G22" s="4">
        <f t="shared" si="1"/>
        <v>242.9546409071819</v>
      </c>
    </row>
    <row r="23" spans="1:7" x14ac:dyDescent="0.25">
      <c r="A23" s="5" t="s">
        <v>12</v>
      </c>
      <c r="B23" s="4">
        <v>289.5</v>
      </c>
      <c r="C23" s="4">
        <f>B23/B29*100</f>
        <v>4.6767667597065923E-2</v>
      </c>
      <c r="D23" s="4">
        <v>1161.4000000000001</v>
      </c>
      <c r="E23" s="4">
        <f>D23/D29*100</f>
        <v>0.16417550296241085</v>
      </c>
      <c r="F23" s="3">
        <f t="shared" si="0"/>
        <v>871.90000000000009</v>
      </c>
      <c r="G23" s="4">
        <f t="shared" si="1"/>
        <v>401.17443868739207</v>
      </c>
    </row>
    <row r="24" spans="1:7" ht="14.25" customHeight="1" x14ac:dyDescent="0.25">
      <c r="A24" s="5" t="s">
        <v>23</v>
      </c>
      <c r="B24" s="4">
        <v>558518.6</v>
      </c>
      <c r="C24" s="4">
        <f>B24/B29*100</f>
        <v>90.226639832741355</v>
      </c>
      <c r="D24" s="4">
        <v>639980.1</v>
      </c>
      <c r="E24" s="4">
        <f>D24/D29*100</f>
        <v>90.467586364244852</v>
      </c>
      <c r="F24" s="4">
        <f t="shared" si="0"/>
        <v>81461.5</v>
      </c>
      <c r="G24" s="4">
        <f t="shared" si="1"/>
        <v>114.58527970241276</v>
      </c>
    </row>
    <row r="25" spans="1:7" x14ac:dyDescent="0.25">
      <c r="A25" s="5" t="s">
        <v>20</v>
      </c>
      <c r="B25" s="3"/>
      <c r="C25" s="4"/>
      <c r="D25" s="3"/>
      <c r="E25" s="4"/>
      <c r="F25" s="3"/>
      <c r="G25" s="4"/>
    </row>
    <row r="26" spans="1:7" ht="35.25" customHeight="1" x14ac:dyDescent="0.25">
      <c r="A26" s="5" t="s">
        <v>22</v>
      </c>
      <c r="B26" s="3">
        <v>558635.19999999995</v>
      </c>
      <c r="C26" s="4">
        <f>B26/B29*100</f>
        <v>90.245476136858187</v>
      </c>
      <c r="D26" s="4">
        <v>639391.5</v>
      </c>
      <c r="E26" s="4">
        <f>D26/D29*100</f>
        <v>90.384381868770717</v>
      </c>
      <c r="F26" s="4">
        <f>D26-B26</f>
        <v>80756.300000000047</v>
      </c>
      <c r="G26" s="4">
        <f t="shared" si="1"/>
        <v>114.45599919231728</v>
      </c>
    </row>
    <row r="27" spans="1:7" ht="30" x14ac:dyDescent="0.25">
      <c r="A27" s="5" t="s">
        <v>29</v>
      </c>
      <c r="B27" s="3">
        <v>-556.6</v>
      </c>
      <c r="C27" s="4">
        <f>B27/B29*100</f>
        <v>-8.9916697010455598E-2</v>
      </c>
      <c r="D27" s="3">
        <v>0</v>
      </c>
      <c r="E27" s="4">
        <f>D27/D29*100</f>
        <v>0</v>
      </c>
      <c r="F27" s="3">
        <f>D27-B27</f>
        <v>556.6</v>
      </c>
      <c r="G27" s="4"/>
    </row>
    <row r="28" spans="1:7" x14ac:dyDescent="0.25">
      <c r="A28" s="6" t="s">
        <v>21</v>
      </c>
      <c r="B28" s="4">
        <v>440</v>
      </c>
      <c r="C28" s="4">
        <f>B28/B29*100</f>
        <v>7.1080392893640792E-2</v>
      </c>
      <c r="D28" s="3">
        <v>588.6</v>
      </c>
      <c r="E28" s="4">
        <f>D28/D24*100</f>
        <v>9.1971609742240432E-2</v>
      </c>
      <c r="F28" s="3">
        <f t="shared" si="0"/>
        <v>148.60000000000002</v>
      </c>
      <c r="G28" s="4">
        <f t="shared" si="1"/>
        <v>133.77272727272728</v>
      </c>
    </row>
    <row r="29" spans="1:7" x14ac:dyDescent="0.25">
      <c r="A29" s="7" t="s">
        <v>13</v>
      </c>
      <c r="B29" s="9">
        <f>B24+B7</f>
        <v>619017.4</v>
      </c>
      <c r="C29" s="9">
        <f>C24+C7</f>
        <v>99.720411736406746</v>
      </c>
      <c r="D29" s="9">
        <f>D24+D7</f>
        <v>707413.7</v>
      </c>
      <c r="E29" s="9">
        <f>E24+E7</f>
        <v>100</v>
      </c>
      <c r="F29" s="8">
        <f t="shared" si="0"/>
        <v>88396.29999999993</v>
      </c>
      <c r="G29" s="9">
        <f t="shared" si="1"/>
        <v>114.28009939623666</v>
      </c>
    </row>
    <row r="30" spans="1:7" x14ac:dyDescent="0.25">
      <c r="A30" s="10" t="s">
        <v>43</v>
      </c>
      <c r="B30" s="10"/>
      <c r="C30" s="10"/>
      <c r="D30" s="10"/>
      <c r="E30" s="10"/>
      <c r="F30" s="10"/>
      <c r="G30" s="10"/>
    </row>
    <row r="31" spans="1:7" x14ac:dyDescent="0.25">
      <c r="A31" s="10" t="s">
        <v>44</v>
      </c>
      <c r="B31" s="10"/>
      <c r="C31" s="10"/>
      <c r="D31" s="10"/>
      <c r="E31" s="10"/>
      <c r="F31" s="10"/>
      <c r="G31" s="10"/>
    </row>
    <row r="32" spans="1:7" x14ac:dyDescent="0.25">
      <c r="A32" s="10" t="s">
        <v>30</v>
      </c>
      <c r="B32" s="10"/>
      <c r="C32" s="10"/>
      <c r="D32" s="10"/>
      <c r="E32" s="10"/>
      <c r="F32" s="10"/>
      <c r="G32" s="10"/>
    </row>
    <row r="33" spans="1:7" x14ac:dyDescent="0.25">
      <c r="A33" s="10" t="s">
        <v>45</v>
      </c>
      <c r="B33" s="10"/>
      <c r="C33" s="10"/>
      <c r="D33" s="10"/>
      <c r="E33" s="10"/>
      <c r="F33" s="10"/>
      <c r="G33" s="10"/>
    </row>
    <row r="34" spans="1:7" x14ac:dyDescent="0.25">
      <c r="A34" s="10" t="s">
        <v>33</v>
      </c>
      <c r="B34" s="10"/>
      <c r="C34" s="10"/>
      <c r="D34" s="10"/>
      <c r="E34" s="10"/>
      <c r="F34" s="10"/>
      <c r="G34" s="10"/>
    </row>
    <row r="35" spans="1:7" x14ac:dyDescent="0.25">
      <c r="A35" s="10" t="s">
        <v>46</v>
      </c>
      <c r="B35" s="10"/>
      <c r="C35" s="10"/>
      <c r="D35" s="10"/>
      <c r="E35" s="10"/>
      <c r="F35" s="10"/>
      <c r="G35" s="10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x14ac:dyDescent="0.25">
      <c r="A37" s="10"/>
      <c r="B37" s="10"/>
      <c r="C37" s="10"/>
      <c r="D37" s="10"/>
      <c r="E37" s="10"/>
      <c r="F37" s="10"/>
      <c r="G37" s="10"/>
    </row>
  </sheetData>
  <mergeCells count="6">
    <mergeCell ref="A1:G1"/>
    <mergeCell ref="A2:G2"/>
    <mergeCell ref="A4:A5"/>
    <mergeCell ref="B4:C4"/>
    <mergeCell ref="D4:E4"/>
    <mergeCell ref="F4:G4"/>
  </mergeCells>
  <pageMargins left="0.31496062992125984" right="0.31496062992125984" top="0.59055118110236227" bottom="0.59055118110236227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E26" sqref="E26"/>
    </sheetView>
  </sheetViews>
  <sheetFormatPr defaultRowHeight="15" x14ac:dyDescent="0.25"/>
  <cols>
    <col min="1" max="1" width="2.7109375" customWidth="1"/>
    <col min="2" max="2" width="43.28515625" customWidth="1"/>
    <col min="3" max="3" width="10.28515625" customWidth="1"/>
    <col min="4" max="4" width="8.140625" customWidth="1"/>
    <col min="5" max="5" width="11.5703125" customWidth="1"/>
    <col min="6" max="6" width="9.85546875" customWidth="1"/>
    <col min="7" max="7" width="10.7109375" customWidth="1"/>
    <col min="8" max="8" width="10.5703125" customWidth="1"/>
  </cols>
  <sheetData>
    <row r="1" spans="2:8" ht="36" customHeight="1" x14ac:dyDescent="0.25">
      <c r="B1" s="20" t="s">
        <v>34</v>
      </c>
      <c r="C1" s="20"/>
      <c r="D1" s="20"/>
      <c r="E1" s="20"/>
      <c r="F1" s="20"/>
      <c r="G1" s="20"/>
      <c r="H1" s="20"/>
    </row>
    <row r="2" spans="2:8" ht="7.5" customHeight="1" x14ac:dyDescent="0.25">
      <c r="B2" s="1"/>
      <c r="C2" s="1"/>
      <c r="D2" s="1"/>
      <c r="E2" s="1"/>
      <c r="F2" s="1"/>
      <c r="G2" s="1"/>
      <c r="H2" s="1"/>
    </row>
    <row r="3" spans="2:8" x14ac:dyDescent="0.25">
      <c r="B3" s="24" t="s">
        <v>0</v>
      </c>
      <c r="C3" s="24"/>
      <c r="D3" s="24"/>
      <c r="E3" s="24"/>
      <c r="F3" s="24"/>
      <c r="G3" s="24"/>
      <c r="H3" s="24"/>
    </row>
    <row r="4" spans="2:8" ht="9" customHeight="1" x14ac:dyDescent="0.25"/>
    <row r="5" spans="2:8" ht="61.5" customHeight="1" x14ac:dyDescent="0.25">
      <c r="B5" s="21" t="s">
        <v>1</v>
      </c>
      <c r="C5" s="22" t="s">
        <v>35</v>
      </c>
      <c r="D5" s="22"/>
      <c r="E5" s="23" t="s">
        <v>36</v>
      </c>
      <c r="F5" s="23"/>
      <c r="G5" s="22" t="s">
        <v>37</v>
      </c>
      <c r="H5" s="22"/>
    </row>
    <row r="6" spans="2:8" ht="44.25" customHeight="1" x14ac:dyDescent="0.25">
      <c r="B6" s="21"/>
      <c r="C6" s="14" t="s">
        <v>27</v>
      </c>
      <c r="D6" s="14" t="s">
        <v>2</v>
      </c>
      <c r="E6" s="14" t="s">
        <v>27</v>
      </c>
      <c r="F6" s="14" t="s">
        <v>2</v>
      </c>
      <c r="G6" s="14" t="s">
        <v>27</v>
      </c>
      <c r="H6" s="14" t="s">
        <v>3</v>
      </c>
    </row>
    <row r="7" spans="2:8" ht="18.75" customHeight="1" x14ac:dyDescent="0.25"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 t="s">
        <v>25</v>
      </c>
      <c r="H7" s="13" t="s">
        <v>24</v>
      </c>
    </row>
    <row r="8" spans="2:8" ht="30" x14ac:dyDescent="0.25">
      <c r="B8" s="2" t="s">
        <v>4</v>
      </c>
      <c r="C8" s="3">
        <f>SUM(C9:C20)</f>
        <v>38879.1</v>
      </c>
      <c r="D8" s="4">
        <f>SUM(D9:D20)</f>
        <v>7.4955115790968909</v>
      </c>
      <c r="E8" s="11">
        <f>SUM(E9:E20)</f>
        <v>42964.399999999987</v>
      </c>
      <c r="F8" s="15">
        <f>SUM(F9:F20)</f>
        <v>7.0868423713484692</v>
      </c>
      <c r="G8" s="11">
        <f>E8-C8</f>
        <v>4085.2999999999884</v>
      </c>
      <c r="H8" s="15">
        <f>E8/C8*100</f>
        <v>110.50770208158107</v>
      </c>
    </row>
    <row r="9" spans="2:8" x14ac:dyDescent="0.25">
      <c r="B9" s="5" t="s">
        <v>5</v>
      </c>
      <c r="C9" s="4">
        <v>26937.599999999999</v>
      </c>
      <c r="D9" s="4">
        <f>C9/C26*100</f>
        <v>5.4352567731875512</v>
      </c>
      <c r="E9" s="4">
        <v>30310</v>
      </c>
      <c r="F9" s="4">
        <f>E9/E26*100</f>
        <v>4.9995389735588551</v>
      </c>
      <c r="G9" s="3">
        <f t="shared" ref="G9:G26" si="0">E9-C9</f>
        <v>3372.4000000000015</v>
      </c>
      <c r="H9" s="4">
        <f t="shared" ref="H9:H26" si="1">E9/C9*100</f>
        <v>112.51930387265385</v>
      </c>
    </row>
    <row r="10" spans="2:8" ht="34.5" customHeight="1" x14ac:dyDescent="0.25">
      <c r="B10" s="5" t="s">
        <v>19</v>
      </c>
      <c r="C10" s="3">
        <v>4024.6</v>
      </c>
      <c r="D10" s="4">
        <f>C10/C26*100</f>
        <v>0.8120520911057636</v>
      </c>
      <c r="E10" s="4">
        <v>2199.8000000000002</v>
      </c>
      <c r="F10" s="4">
        <f>E10/E26*100</f>
        <v>0.36285007700543614</v>
      </c>
      <c r="G10" s="3">
        <f>E10-C10</f>
        <v>-1824.7999999999997</v>
      </c>
      <c r="H10" s="4">
        <f t="shared" si="1"/>
        <v>54.658848084281672</v>
      </c>
    </row>
    <row r="11" spans="2:8" ht="35.25" customHeight="1" x14ac:dyDescent="0.25">
      <c r="B11" s="5" t="s">
        <v>6</v>
      </c>
      <c r="C11" s="3">
        <v>28.7</v>
      </c>
      <c r="D11" s="4">
        <f>C11/C26*100</f>
        <v>5.7908599648997215E-3</v>
      </c>
      <c r="E11" s="3">
        <v>-61.4</v>
      </c>
      <c r="F11" s="4">
        <f>E11/E26*100</f>
        <v>-1.012773648883252E-2</v>
      </c>
      <c r="G11" s="3">
        <f t="shared" si="0"/>
        <v>-90.1</v>
      </c>
      <c r="H11" s="4"/>
    </row>
    <row r="12" spans="2:8" ht="17.25" customHeight="1" x14ac:dyDescent="0.25">
      <c r="B12" s="5" t="s">
        <v>7</v>
      </c>
      <c r="C12" s="3">
        <v>6.3</v>
      </c>
      <c r="D12" s="4">
        <f>C12/C26*100</f>
        <v>1.2711643825389632E-3</v>
      </c>
      <c r="E12" s="3">
        <v>11</v>
      </c>
      <c r="F12" s="4">
        <f>E12/E26*100</f>
        <v>1.8144153318755329E-3</v>
      </c>
      <c r="G12" s="3">
        <f t="shared" si="0"/>
        <v>4.7</v>
      </c>
      <c r="H12" s="4">
        <f>E12/C12*100</f>
        <v>174.60317460317461</v>
      </c>
    </row>
    <row r="13" spans="2:8" ht="30.75" customHeight="1" x14ac:dyDescent="0.25">
      <c r="B13" s="5" t="s">
        <v>31</v>
      </c>
      <c r="C13" s="3">
        <v>1730.7</v>
      </c>
      <c r="D13" s="4">
        <v>0</v>
      </c>
      <c r="E13" s="3">
        <v>920.5</v>
      </c>
      <c r="F13" s="4">
        <f>E13/E26*100</f>
        <v>0.15183357390831165</v>
      </c>
      <c r="G13" s="4">
        <f t="shared" si="0"/>
        <v>-810.2</v>
      </c>
      <c r="H13" s="4">
        <f t="shared" ref="H13" si="2">E13/C13*100</f>
        <v>53.186571907320733</v>
      </c>
    </row>
    <row r="14" spans="2:8" x14ac:dyDescent="0.25">
      <c r="B14" s="5" t="s">
        <v>8</v>
      </c>
      <c r="C14" s="3">
        <v>1073.8</v>
      </c>
      <c r="D14" s="4">
        <f>C14/C26*100</f>
        <v>0.21666290697941884</v>
      </c>
      <c r="E14" s="3">
        <v>1128.5999999999999</v>
      </c>
      <c r="F14" s="4">
        <f>E14/E26*100</f>
        <v>0.18615901305042967</v>
      </c>
      <c r="G14" s="4">
        <f t="shared" si="0"/>
        <v>54.799999999999955</v>
      </c>
      <c r="H14" s="4">
        <f t="shared" si="1"/>
        <v>105.10337120506613</v>
      </c>
    </row>
    <row r="15" spans="2:8" ht="42.75" customHeight="1" x14ac:dyDescent="0.25">
      <c r="B15" s="5" t="s">
        <v>9</v>
      </c>
      <c r="C15" s="3">
        <v>682.9</v>
      </c>
      <c r="D15" s="4">
        <f>C15/C26*100</f>
        <v>0.13779018362473935</v>
      </c>
      <c r="E15" s="11">
        <v>1364.7</v>
      </c>
      <c r="F15" s="4">
        <f>E15/E26*100</f>
        <v>0.22510296394641274</v>
      </c>
      <c r="G15" s="4">
        <f t="shared" si="0"/>
        <v>681.80000000000007</v>
      </c>
      <c r="H15" s="4">
        <f t="shared" si="1"/>
        <v>199.83892224337384</v>
      </c>
    </row>
    <row r="16" spans="2:8" ht="30" x14ac:dyDescent="0.25">
      <c r="B16" s="5" t="s">
        <v>10</v>
      </c>
      <c r="C16" s="3">
        <v>4.3</v>
      </c>
      <c r="D16" s="4">
        <f>C16/C26*100</f>
        <v>8.6762013411389549E-4</v>
      </c>
      <c r="E16" s="3">
        <v>36.6</v>
      </c>
      <c r="F16" s="4">
        <f>E16/E26*100</f>
        <v>6.0370546496949559E-3</v>
      </c>
      <c r="G16" s="3">
        <f t="shared" si="0"/>
        <v>32.300000000000004</v>
      </c>
      <c r="H16" s="4">
        <f t="shared" si="1"/>
        <v>851.1627906976745</v>
      </c>
    </row>
    <row r="17" spans="2:8" ht="21" customHeight="1" x14ac:dyDescent="0.25">
      <c r="B17" s="5" t="s">
        <v>26</v>
      </c>
      <c r="C17" s="3">
        <v>3257.7</v>
      </c>
      <c r="D17" s="4">
        <f>C17/C26*100</f>
        <v>0.65731304904717147</v>
      </c>
      <c r="E17" s="4">
        <v>3941</v>
      </c>
      <c r="F17" s="4">
        <f>E17/E26*100</f>
        <v>0.6500555293564978</v>
      </c>
      <c r="G17" s="3">
        <f t="shared" si="0"/>
        <v>683.30000000000018</v>
      </c>
      <c r="H17" s="4">
        <f t="shared" si="1"/>
        <v>120.97492095650307</v>
      </c>
    </row>
    <row r="18" spans="2:8" ht="32.25" customHeight="1" x14ac:dyDescent="0.25">
      <c r="B18" s="5" t="s">
        <v>11</v>
      </c>
      <c r="C18" s="3">
        <v>162.6</v>
      </c>
      <c r="D18" s="4">
        <f>C18/C26*100</f>
        <v>3.2808147396958004E-2</v>
      </c>
      <c r="E18" s="3">
        <v>612.4</v>
      </c>
      <c r="F18" s="4">
        <f>E18/E26*100</f>
        <v>0.10101344993096149</v>
      </c>
      <c r="G18" s="3">
        <f t="shared" si="0"/>
        <v>449.79999999999995</v>
      </c>
      <c r="H18" s="4">
        <f t="shared" si="1"/>
        <v>376.62976629766297</v>
      </c>
    </row>
    <row r="19" spans="2:8" ht="18" customHeight="1" x14ac:dyDescent="0.25">
      <c r="B19" s="5" t="s">
        <v>28</v>
      </c>
      <c r="C19" s="3">
        <v>951.3</v>
      </c>
      <c r="D19" s="4">
        <f>C19/C26*100</f>
        <v>0.19194582176338346</v>
      </c>
      <c r="E19" s="3">
        <v>2251.1999999999998</v>
      </c>
      <c r="F19" s="4">
        <f>E19/E26*100</f>
        <v>0.37132834501074541</v>
      </c>
      <c r="G19" s="3">
        <f t="shared" si="0"/>
        <v>1299.8999999999999</v>
      </c>
      <c r="H19" s="4">
        <f t="shared" si="1"/>
        <v>236.64459161147903</v>
      </c>
    </row>
    <row r="20" spans="2:8" x14ac:dyDescent="0.25">
      <c r="B20" s="5" t="s">
        <v>12</v>
      </c>
      <c r="C20" s="3">
        <v>18.600000000000001</v>
      </c>
      <c r="D20" s="4">
        <f>C20/C26*100</f>
        <v>3.75296151035313E-3</v>
      </c>
      <c r="E20" s="19">
        <v>250</v>
      </c>
      <c r="F20" s="4">
        <f>E20/E26*100</f>
        <v>4.1236712088080295E-2</v>
      </c>
      <c r="G20" s="3">
        <f t="shared" si="0"/>
        <v>231.4</v>
      </c>
      <c r="H20" s="4"/>
    </row>
    <row r="21" spans="2:8" ht="18.75" customHeight="1" x14ac:dyDescent="0.25">
      <c r="B21" s="5" t="s">
        <v>23</v>
      </c>
      <c r="C21" s="3">
        <v>456729.5</v>
      </c>
      <c r="D21" s="4">
        <f>C21/C26*100</f>
        <v>92.155281405528484</v>
      </c>
      <c r="E21" s="4">
        <v>563291.5</v>
      </c>
      <c r="F21" s="4">
        <f>E21/E26*100</f>
        <v>92.913157628651533</v>
      </c>
      <c r="G21" s="4">
        <f t="shared" si="0"/>
        <v>106562</v>
      </c>
      <c r="H21" s="4">
        <f t="shared" si="1"/>
        <v>123.33153431079009</v>
      </c>
    </row>
    <row r="22" spans="2:8" x14ac:dyDescent="0.25">
      <c r="B22" s="5" t="s">
        <v>20</v>
      </c>
      <c r="C22" s="3"/>
      <c r="D22" s="4"/>
      <c r="E22" s="3"/>
      <c r="F22" s="4"/>
      <c r="G22" s="3"/>
      <c r="H22" s="4"/>
    </row>
    <row r="23" spans="2:8" ht="45" x14ac:dyDescent="0.25">
      <c r="B23" s="5" t="s">
        <v>22</v>
      </c>
      <c r="C23" s="3">
        <v>457086.1</v>
      </c>
      <c r="D23" s="4">
        <f>C23/C26*100</f>
        <v>92.227233345022668</v>
      </c>
      <c r="E23" s="4">
        <v>562775.80000000005</v>
      </c>
      <c r="F23" s="4">
        <f>E23/E26*100</f>
        <v>92.828094538956236</v>
      </c>
      <c r="G23" s="4">
        <f>E23-C23</f>
        <v>105689.70000000007</v>
      </c>
      <c r="H23" s="4">
        <f t="shared" si="1"/>
        <v>123.12249267698144</v>
      </c>
    </row>
    <row r="24" spans="2:8" ht="30" x14ac:dyDescent="0.25">
      <c r="B24" s="5" t="s">
        <v>29</v>
      </c>
      <c r="C24" s="3">
        <v>-556.6</v>
      </c>
      <c r="D24" s="4">
        <f>C24/C26*100</f>
        <v>-0.11230636433669636</v>
      </c>
      <c r="E24" s="3">
        <v>0</v>
      </c>
      <c r="F24" s="4">
        <f>E24/E26*100</f>
        <v>0</v>
      </c>
      <c r="G24" s="3">
        <f>E24-C24</f>
        <v>556.6</v>
      </c>
      <c r="H24" s="4"/>
    </row>
    <row r="25" spans="2:8" ht="17.25" customHeight="1" x14ac:dyDescent="0.25">
      <c r="B25" s="6" t="s">
        <v>21</v>
      </c>
      <c r="C25" s="3">
        <v>200</v>
      </c>
      <c r="D25" s="4">
        <f>C25/C26*100</f>
        <v>4.0354424842506773E-2</v>
      </c>
      <c r="E25" s="3">
        <v>515.6</v>
      </c>
      <c r="F25" s="4">
        <f>E25/E21*100</f>
        <v>9.1533424523537105E-2</v>
      </c>
      <c r="G25" s="3">
        <f t="shared" si="0"/>
        <v>315.60000000000002</v>
      </c>
      <c r="H25" s="4">
        <f t="shared" si="1"/>
        <v>257.8</v>
      </c>
    </row>
    <row r="26" spans="2:8" x14ac:dyDescent="0.25">
      <c r="B26" s="7" t="s">
        <v>13</v>
      </c>
      <c r="C26" s="8">
        <f>C21+C8</f>
        <v>495608.6</v>
      </c>
      <c r="D26" s="9">
        <f>D21+D8</f>
        <v>99.650792984625369</v>
      </c>
      <c r="E26" s="9">
        <f>E21+E8</f>
        <v>606255.9</v>
      </c>
      <c r="F26" s="9">
        <f>F21+F8</f>
        <v>100</v>
      </c>
      <c r="G26" s="8">
        <f t="shared" si="0"/>
        <v>110647.30000000005</v>
      </c>
      <c r="H26" s="9">
        <f t="shared" si="1"/>
        <v>122.32554075938151</v>
      </c>
    </row>
    <row r="27" spans="2:8" x14ac:dyDescent="0.25">
      <c r="B27" s="16"/>
      <c r="C27" s="17"/>
      <c r="D27" s="18"/>
      <c r="E27" s="18"/>
      <c r="F27" s="18"/>
      <c r="G27" s="17"/>
      <c r="H27" s="18"/>
    </row>
    <row r="28" spans="2:8" x14ac:dyDescent="0.25">
      <c r="B28" s="10" t="s">
        <v>38</v>
      </c>
      <c r="C28" s="10"/>
      <c r="D28" s="10"/>
      <c r="E28" s="10"/>
      <c r="F28" s="10"/>
      <c r="G28" s="10"/>
      <c r="H28" s="10"/>
    </row>
    <row r="29" spans="2:8" x14ac:dyDescent="0.25">
      <c r="B29" s="10" t="s">
        <v>39</v>
      </c>
      <c r="C29" s="10"/>
      <c r="D29" s="10"/>
      <c r="E29" s="10"/>
      <c r="F29" s="10"/>
      <c r="G29" s="10"/>
      <c r="H29" s="10"/>
    </row>
    <row r="30" spans="2:8" x14ac:dyDescent="0.25">
      <c r="B30" s="10" t="s">
        <v>40</v>
      </c>
      <c r="C30" s="10"/>
      <c r="D30" s="10"/>
      <c r="E30" s="10"/>
      <c r="F30" s="10"/>
      <c r="G30" s="10"/>
      <c r="H30" s="10"/>
    </row>
    <row r="31" spans="2:8" x14ac:dyDescent="0.25">
      <c r="B31" s="10" t="s">
        <v>41</v>
      </c>
      <c r="C31" s="10"/>
      <c r="D31" s="10"/>
      <c r="E31" s="10"/>
      <c r="F31" s="10"/>
      <c r="G31" s="10"/>
      <c r="H31" s="10"/>
    </row>
    <row r="32" spans="2:8" x14ac:dyDescent="0.25">
      <c r="B32" s="10" t="s">
        <v>32</v>
      </c>
      <c r="C32" s="10"/>
      <c r="D32" s="10"/>
      <c r="E32" s="10"/>
      <c r="F32" s="10"/>
      <c r="G32" s="10"/>
      <c r="H32" s="10"/>
    </row>
    <row r="33" spans="2:8" x14ac:dyDescent="0.25">
      <c r="B33" s="10" t="s">
        <v>42</v>
      </c>
      <c r="C33" s="10"/>
      <c r="D33" s="10"/>
      <c r="E33" s="10"/>
      <c r="F33" s="10"/>
      <c r="G33" s="10"/>
      <c r="H33" s="10"/>
    </row>
    <row r="34" spans="2:8" x14ac:dyDescent="0.25">
      <c r="B34" s="10"/>
      <c r="C34" s="10"/>
      <c r="D34" s="10"/>
      <c r="E34" s="10"/>
      <c r="F34" s="10"/>
      <c r="G34" s="10"/>
      <c r="H34" s="10"/>
    </row>
    <row r="35" spans="2:8" x14ac:dyDescent="0.25">
      <c r="B35" s="10"/>
      <c r="C35" s="10"/>
      <c r="D35" s="10"/>
      <c r="E35" s="10"/>
      <c r="F35" s="10"/>
      <c r="G35" s="10"/>
      <c r="H35" s="10"/>
    </row>
  </sheetData>
  <mergeCells count="6">
    <mergeCell ref="B1:H1"/>
    <mergeCell ref="B3:H3"/>
    <mergeCell ref="B5:B6"/>
    <mergeCell ref="C5:D5"/>
    <mergeCell ref="E5:F5"/>
    <mergeCell ref="G5:H5"/>
  </mergeCells>
  <pageMargins left="0.19685039370078741" right="0.19685039370078741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консолидированный</vt:lpstr>
      <vt:lpstr>собственный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2023-11-20T01:15:48Z</dcterms:modified>
</cp:coreProperties>
</file>