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9780" activeTab="0"/>
  </bookViews>
  <sheets>
    <sheet name="Доходы расходы на 01.03.2020" sheetId="1" r:id="rId1"/>
  </sheets>
  <definedNames>
    <definedName name="_xlnm.Print_Titles" localSheetId="0">'Доходы расходы на 01.03.2020'!$A:$B</definedName>
    <definedName name="_xlnm.Print_Area" localSheetId="0">'Доходы расходы на 01.03.2020'!$A$1:$BR$10</definedName>
  </definedNames>
  <calcPr fullCalcOnLoad="1"/>
</workbook>
</file>

<file path=xl/sharedStrings.xml><?xml version="1.0" encoding="utf-8"?>
<sst xmlns="http://schemas.openxmlformats.org/spreadsheetml/2006/main" count="119" uniqueCount="47">
  <si>
    <t>Единый налог на вмененный доход для отдельных видов деятельности</t>
  </si>
  <si>
    <t>Налог на доходы физических лиц</t>
  </si>
  <si>
    <t>Единый сельскохозяйственный налог</t>
  </si>
  <si>
    <t>Иные межбюджетные трансферты</t>
  </si>
  <si>
    <t>Доходы бюджета - Всего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</si>
  <si>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</si>
  <si>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</si>
  <si>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</si>
  <si>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</si>
  <si>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</si>
  <si>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</si>
  <si>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</si>
  <si>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</t>
  </si>
  <si>
    <t>в том числе:</t>
  </si>
  <si>
    <t>Расходы бюджета - Всего</t>
  </si>
  <si>
    <t>№ п/п</t>
  </si>
  <si>
    <t>Дотации</t>
  </si>
  <si>
    <t>Субсидии</t>
  </si>
  <si>
    <t>Субвенции</t>
  </si>
  <si>
    <t>тыс. рублей</t>
  </si>
  <si>
    <t>Налоговые и неналоговые доходы</t>
  </si>
  <si>
    <t>Прочие безвозмездные поступления</t>
  </si>
  <si>
    <t>Платежи за пользование природными ресурсами</t>
  </si>
  <si>
    <t>Муниципальное образование Балаганский район</t>
  </si>
  <si>
    <t>1.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</si>
  <si>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</si>
  <si>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Дефицит (профицит) бюджета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</si>
  <si>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</si>
  <si>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</si>
  <si>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</si>
  <si>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</si>
  <si>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</si>
  <si>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</si>
  <si>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</si>
  <si>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</si>
  <si>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</si>
  <si>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</si>
  <si>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муниципального долга</t>
  </si>
  <si>
    <t>Налог, взимаемый в связи с применением упрощенной системы налогообложения</t>
  </si>
  <si>
    <t>МБТ общего характера бюджетам субъектов Российской Федерации и муниципальных образований</t>
  </si>
  <si>
    <t>исп. Махрова О.Е., тел 8-39548-50036</t>
  </si>
  <si>
    <t xml:space="preserve"> Начальник финансового управления Балаганского района:                                                                                                  С.В. Кормилицына                 </t>
  </si>
  <si>
    <t>Наименование муниципального образования</t>
  </si>
  <si>
    <t>Доходы от оказания платных услуг (работ)</t>
  </si>
  <si>
    <t>Отчет об исполнении бюджета  муниципального образования Балаганский район
 по состоянию на 1 марта 2020 года (собственный бюджет)</t>
  </si>
  <si>
    <t>План на 01.03.2020</t>
  </si>
  <si>
    <t>Факт на 01.03.2020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</si>
</sst>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&quot;р.&quot;"/>
    <numFmt numFmtId="174" formatCode="0.0"/>
    <numFmt numFmtId="175" formatCode="0.0%"/>
  </numFmts>
  <fonts count="42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9" fontId="3" fillId="0" borderId="0" xfId="55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7" fillId="32" borderId="11" xfId="0" applyNumberFormat="1" applyFont="1" applyFill="1" applyBorder="1" applyAlignment="1">
      <alignment horizontal="left" wrapText="1"/>
    </xf>
    <xf numFmtId="172" fontId="7" fillId="32" borderId="12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172" fontId="8" fillId="0" borderId="1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172" fontId="7" fillId="33" borderId="12" xfId="0" applyNumberFormat="1" applyFont="1" applyFill="1" applyBorder="1" applyAlignment="1">
      <alignment horizontal="right"/>
    </xf>
    <xf numFmtId="172" fontId="8" fillId="33" borderId="10" xfId="0" applyNumberFormat="1" applyFont="1" applyFill="1" applyBorder="1" applyAlignment="1">
      <alignment/>
    </xf>
    <xf numFmtId="175" fontId="3" fillId="0" borderId="0" xfId="55" applyNumberFormat="1" applyFont="1" applyAlignment="1">
      <alignment/>
    </xf>
    <xf numFmtId="175" fontId="3" fillId="0" borderId="0" xfId="0" applyNumberFormat="1" applyFont="1" applyAlignment="1">
      <alignment/>
    </xf>
    <xf numFmtId="175" fontId="0" fillId="0" borderId="0" xfId="0" applyNumberFormat="1" applyAlignment="1">
      <alignment/>
    </xf>
    <xf numFmtId="0" fontId="2" fillId="32" borderId="14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left" vertical="center"/>
    </xf>
    <xf numFmtId="0" fontId="2" fillId="32" borderId="15" xfId="0" applyFont="1" applyFill="1" applyBorder="1" applyAlignment="1">
      <alignment horizontal="left" vertical="center"/>
    </xf>
    <xf numFmtId="0" fontId="2" fillId="32" borderId="16" xfId="0" applyFont="1" applyFill="1" applyBorder="1" applyAlignment="1">
      <alignment horizontal="left" vertical="center"/>
    </xf>
    <xf numFmtId="0" fontId="2" fillId="32" borderId="17" xfId="0" applyFont="1" applyFill="1" applyBorder="1" applyAlignment="1">
      <alignment horizontal="left" vertical="center"/>
    </xf>
    <xf numFmtId="0" fontId="2" fillId="32" borderId="18" xfId="0" applyFont="1" applyFill="1" applyBorder="1" applyAlignment="1">
      <alignment horizontal="left"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9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Alignment="1">
      <alignment horizontal="center"/>
    </xf>
    <xf numFmtId="49" fontId="2" fillId="32" borderId="2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/>
    </xf>
    <xf numFmtId="0" fontId="3" fillId="32" borderId="14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49" fontId="3" fillId="32" borderId="18" xfId="0" applyNumberFormat="1" applyFont="1" applyFill="1" applyBorder="1" applyAlignment="1">
      <alignment horizontal="center" vertical="center" wrapText="1"/>
    </xf>
    <xf numFmtId="49" fontId="3" fillId="32" borderId="20" xfId="0" applyNumberFormat="1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left"/>
    </xf>
    <xf numFmtId="0" fontId="2" fillId="32" borderId="17" xfId="0" applyFont="1" applyFill="1" applyBorder="1" applyAlignment="1">
      <alignment horizontal="left"/>
    </xf>
    <xf numFmtId="0" fontId="2" fillId="32" borderId="18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6"/>
  <sheetViews>
    <sheetView tabSelected="1" zoomScalePageLayoutView="0" workbookViewId="0" topLeftCell="AT1">
      <selection activeCell="BC6" sqref="BC6:BD6"/>
    </sheetView>
  </sheetViews>
  <sheetFormatPr defaultColWidth="9.140625" defaultRowHeight="12.75"/>
  <cols>
    <col min="1" max="1" width="4.57421875" style="1" customWidth="1"/>
    <col min="2" max="2" width="15.140625" style="1" customWidth="1"/>
    <col min="3" max="3" width="10.00390625" style="1" customWidth="1"/>
    <col min="4" max="4" width="9.7109375" style="1" customWidth="1"/>
    <col min="5" max="5" width="9.00390625" style="1" customWidth="1"/>
    <col min="6" max="6" width="9.140625" style="1" customWidth="1"/>
    <col min="7" max="7" width="10.7109375" style="1" customWidth="1"/>
    <col min="8" max="8" width="11.421875" style="1" customWidth="1"/>
    <col min="9" max="10" width="9.421875" style="1" customWidth="1"/>
    <col min="11" max="11" width="9.140625" style="1" customWidth="1"/>
    <col min="12" max="12" width="9.421875" style="1" customWidth="1"/>
    <col min="13" max="13" width="9.28125" style="1" customWidth="1"/>
    <col min="14" max="14" width="9.7109375" style="1" customWidth="1"/>
    <col min="15" max="16" width="9.28125" style="1" customWidth="1"/>
    <col min="17" max="17" width="9.421875" style="1" customWidth="1"/>
    <col min="18" max="18" width="9.140625" style="1" customWidth="1"/>
    <col min="19" max="19" width="9.28125" style="1" customWidth="1"/>
    <col min="20" max="20" width="9.8515625" style="1" customWidth="1"/>
    <col min="21" max="21" width="9.57421875" style="1" customWidth="1"/>
    <col min="22" max="22" width="9.8515625" style="1" customWidth="1"/>
    <col min="23" max="23" width="9.421875" style="1" customWidth="1"/>
    <col min="24" max="24" width="9.7109375" style="1" customWidth="1"/>
    <col min="25" max="25" width="9.57421875" style="1" customWidth="1"/>
    <col min="26" max="26" width="9.28125" style="1" customWidth="1"/>
    <col min="27" max="28" width="9.57421875" style="1" customWidth="1"/>
    <col min="29" max="30" width="9.8515625" style="1" customWidth="1"/>
    <col min="31" max="31" width="9.7109375" style="1" customWidth="1"/>
    <col min="32" max="32" width="10.57421875" style="1" customWidth="1"/>
    <col min="33" max="33" width="10.140625" style="1" customWidth="1"/>
    <col min="34" max="34" width="10.28125" style="1" customWidth="1"/>
    <col min="35" max="35" width="9.421875" style="1" customWidth="1"/>
    <col min="36" max="36" width="9.28125" style="1" customWidth="1"/>
    <col min="37" max="37" width="9.421875" style="1" customWidth="1"/>
    <col min="38" max="38" width="10.421875" style="1" customWidth="1"/>
    <col min="39" max="39" width="10.28125" style="1" customWidth="1"/>
    <col min="40" max="40" width="11.00390625" style="1" customWidth="1"/>
    <col min="41" max="41" width="9.28125" style="1" customWidth="1"/>
    <col min="42" max="42" width="10.28125" style="1" customWidth="1"/>
    <col min="43" max="44" width="9.00390625" style="1" customWidth="1"/>
    <col min="45" max="46" width="9.28125" style="1" customWidth="1"/>
    <col min="47" max="48" width="9.57421875" style="1" customWidth="1"/>
    <col min="49" max="49" width="9.8515625" style="1" customWidth="1"/>
    <col min="50" max="50" width="8.8515625" style="1" customWidth="1"/>
    <col min="51" max="51" width="9.8515625" style="1" customWidth="1"/>
    <col min="52" max="52" width="10.421875" style="1" customWidth="1"/>
    <col min="53" max="53" width="10.28125" style="1" customWidth="1"/>
    <col min="54" max="54" width="8.8515625" style="1" customWidth="1"/>
    <col min="55" max="55" width="10.140625" style="1" customWidth="1"/>
    <col min="56" max="56" width="9.57421875" style="1" customWidth="1"/>
    <col min="57" max="57" width="9.28125" style="1" customWidth="1"/>
    <col min="58" max="58" width="9.140625" style="1" customWidth="1"/>
    <col min="59" max="59" width="9.57421875" style="1" customWidth="1"/>
    <col min="60" max="60" width="9.28125" style="1" customWidth="1"/>
    <col min="61" max="61" width="9.7109375" style="1" customWidth="1"/>
    <col min="62" max="62" width="9.28125" style="1" customWidth="1"/>
    <col min="63" max="63" width="9.57421875" style="1" customWidth="1"/>
    <col min="64" max="64" width="10.00390625" style="1" customWidth="1"/>
    <col min="65" max="65" width="9.28125" style="1" customWidth="1"/>
    <col min="66" max="66" width="9.57421875" style="1" customWidth="1"/>
    <col min="67" max="67" width="9.8515625" style="1" customWidth="1"/>
    <col min="68" max="68" width="9.00390625" style="1" customWidth="1"/>
    <col min="69" max="69" width="10.28125" style="1" customWidth="1"/>
    <col min="70" max="70" width="9.7109375" style="1" customWidth="1"/>
    <col min="71" max="71" width="11.8515625" style="0" customWidth="1"/>
    <col min="72" max="72" width="10.57421875" style="1" customWidth="1"/>
    <col min="75" max="16384" width="9.140625" style="1" customWidth="1"/>
  </cols>
  <sheetData>
    <row r="1" spans="3:70" ht="32.25" customHeight="1">
      <c r="C1" s="31" t="s">
        <v>44</v>
      </c>
      <c r="D1" s="32"/>
      <c r="E1" s="32"/>
      <c r="F1" s="32"/>
      <c r="G1" s="32"/>
      <c r="H1" s="32"/>
      <c r="I1" s="32"/>
      <c r="J1" s="32"/>
      <c r="K1" s="32"/>
      <c r="L1" s="32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</row>
    <row r="2" ht="12.75">
      <c r="B2" s="1" t="s">
        <v>19</v>
      </c>
    </row>
    <row r="3" spans="1:74" s="4" customFormat="1" ht="12.75" customHeight="1">
      <c r="A3" s="44" t="s">
        <v>15</v>
      </c>
      <c r="B3" s="48" t="s">
        <v>42</v>
      </c>
      <c r="C3" s="30" t="s">
        <v>4</v>
      </c>
      <c r="D3" s="30"/>
      <c r="E3" s="35" t="s">
        <v>13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0" t="s">
        <v>14</v>
      </c>
      <c r="AT3" s="30"/>
      <c r="AU3" s="47" t="s">
        <v>13</v>
      </c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52" t="s">
        <v>26</v>
      </c>
      <c r="BT3" s="53"/>
      <c r="BU3" s="5"/>
      <c r="BV3" s="5"/>
    </row>
    <row r="4" spans="1:74" s="4" customFormat="1" ht="12.75" customHeight="1">
      <c r="A4" s="45"/>
      <c r="B4" s="49"/>
      <c r="C4" s="30"/>
      <c r="D4" s="30"/>
      <c r="E4" s="33" t="s">
        <v>20</v>
      </c>
      <c r="F4" s="33"/>
      <c r="G4" s="21" t="s">
        <v>13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3"/>
      <c r="AC4" s="33" t="s">
        <v>10</v>
      </c>
      <c r="AD4" s="33"/>
      <c r="AE4" s="29" t="s">
        <v>13</v>
      </c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30"/>
      <c r="AT4" s="30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54"/>
      <c r="BT4" s="55"/>
      <c r="BU4" s="6"/>
      <c r="BV4" s="6"/>
    </row>
    <row r="5" spans="1:74" s="4" customFormat="1" ht="12.75" customHeight="1">
      <c r="A5" s="45"/>
      <c r="B5" s="49"/>
      <c r="C5" s="30"/>
      <c r="D5" s="30"/>
      <c r="E5" s="34"/>
      <c r="F5" s="34"/>
      <c r="G5" s="24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6"/>
      <c r="AC5" s="34"/>
      <c r="AD5" s="34"/>
      <c r="AE5" s="58" t="s">
        <v>11</v>
      </c>
      <c r="AF5" s="59"/>
      <c r="AG5" s="60" t="s">
        <v>13</v>
      </c>
      <c r="AH5" s="61"/>
      <c r="AI5" s="61"/>
      <c r="AJ5" s="61"/>
      <c r="AK5" s="61"/>
      <c r="AL5" s="61"/>
      <c r="AM5" s="61"/>
      <c r="AN5" s="62"/>
      <c r="AO5" s="36" t="s">
        <v>25</v>
      </c>
      <c r="AP5" s="37"/>
      <c r="AQ5" s="40" t="s">
        <v>21</v>
      </c>
      <c r="AR5" s="41"/>
      <c r="AS5" s="30"/>
      <c r="AT5" s="30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54"/>
      <c r="BT5" s="55"/>
      <c r="BU5" s="6"/>
      <c r="BV5" s="6"/>
    </row>
    <row r="6" spans="1:72" s="4" customFormat="1" ht="158.25" customHeight="1">
      <c r="A6" s="45"/>
      <c r="B6" s="49"/>
      <c r="C6" s="30"/>
      <c r="D6" s="30"/>
      <c r="E6" s="34"/>
      <c r="F6" s="34"/>
      <c r="G6" s="51" t="s">
        <v>1</v>
      </c>
      <c r="H6" s="27"/>
      <c r="I6" s="27" t="s">
        <v>38</v>
      </c>
      <c r="J6" s="27"/>
      <c r="K6" s="27" t="s">
        <v>0</v>
      </c>
      <c r="L6" s="27"/>
      <c r="M6" s="27" t="s">
        <v>2</v>
      </c>
      <c r="N6" s="27"/>
      <c r="O6" s="27" t="s">
        <v>5</v>
      </c>
      <c r="P6" s="27"/>
      <c r="Q6" s="27" t="s">
        <v>6</v>
      </c>
      <c r="R6" s="27"/>
      <c r="S6" s="27" t="s">
        <v>22</v>
      </c>
      <c r="T6" s="27"/>
      <c r="U6" s="27" t="s">
        <v>43</v>
      </c>
      <c r="V6" s="27"/>
      <c r="W6" s="27" t="s">
        <v>7</v>
      </c>
      <c r="X6" s="27"/>
      <c r="Y6" s="27" t="s">
        <v>8</v>
      </c>
      <c r="Z6" s="27"/>
      <c r="AA6" s="27" t="s">
        <v>9</v>
      </c>
      <c r="AB6" s="28"/>
      <c r="AC6" s="34"/>
      <c r="AD6" s="34"/>
      <c r="AE6" s="51"/>
      <c r="AF6" s="27"/>
      <c r="AG6" s="27" t="s">
        <v>16</v>
      </c>
      <c r="AH6" s="27"/>
      <c r="AI6" s="27" t="s">
        <v>17</v>
      </c>
      <c r="AJ6" s="27"/>
      <c r="AK6" s="27" t="s">
        <v>18</v>
      </c>
      <c r="AL6" s="27"/>
      <c r="AM6" s="27" t="s">
        <v>3</v>
      </c>
      <c r="AN6" s="27"/>
      <c r="AO6" s="38"/>
      <c r="AP6" s="39"/>
      <c r="AQ6" s="42"/>
      <c r="AR6" s="43"/>
      <c r="AS6" s="30"/>
      <c r="AT6" s="30"/>
      <c r="AU6" s="51" t="s">
        <v>27</v>
      </c>
      <c r="AV6" s="27"/>
      <c r="AW6" s="27" t="s">
        <v>28</v>
      </c>
      <c r="AX6" s="27"/>
      <c r="AY6" s="27" t="s">
        <v>29</v>
      </c>
      <c r="AZ6" s="27"/>
      <c r="BA6" s="27" t="s">
        <v>30</v>
      </c>
      <c r="BB6" s="27"/>
      <c r="BC6" s="27" t="s">
        <v>31</v>
      </c>
      <c r="BD6" s="27"/>
      <c r="BE6" s="27" t="s">
        <v>32</v>
      </c>
      <c r="BF6" s="27"/>
      <c r="BG6" s="27" t="s">
        <v>33</v>
      </c>
      <c r="BH6" s="27"/>
      <c r="BI6" s="27" t="s">
        <v>34</v>
      </c>
      <c r="BJ6" s="27"/>
      <c r="BK6" s="27" t="s">
        <v>35</v>
      </c>
      <c r="BL6" s="27"/>
      <c r="BM6" s="27" t="s">
        <v>36</v>
      </c>
      <c r="BN6" s="27"/>
      <c r="BO6" s="27" t="s">
        <v>37</v>
      </c>
      <c r="BP6" s="27"/>
      <c r="BQ6" s="27" t="s">
        <v>39</v>
      </c>
      <c r="BR6" s="27"/>
      <c r="BS6" s="56"/>
      <c r="BT6" s="57"/>
    </row>
    <row r="7" spans="1:74" ht="60.75" customHeight="1">
      <c r="A7" s="46"/>
      <c r="B7" s="50"/>
      <c r="C7" s="15" t="s">
        <v>45</v>
      </c>
      <c r="D7" s="15" t="s">
        <v>46</v>
      </c>
      <c r="E7" s="15" t="s">
        <v>45</v>
      </c>
      <c r="F7" s="15" t="s">
        <v>46</v>
      </c>
      <c r="G7" s="15" t="s">
        <v>45</v>
      </c>
      <c r="H7" s="15" t="s">
        <v>46</v>
      </c>
      <c r="I7" s="15" t="s">
        <v>45</v>
      </c>
      <c r="J7" s="15" t="s">
        <v>46</v>
      </c>
      <c r="K7" s="15" t="s">
        <v>45</v>
      </c>
      <c r="L7" s="15" t="s">
        <v>46</v>
      </c>
      <c r="M7" s="15" t="s">
        <v>45</v>
      </c>
      <c r="N7" s="15" t="s">
        <v>46</v>
      </c>
      <c r="O7" s="15" t="s">
        <v>45</v>
      </c>
      <c r="P7" s="15" t="s">
        <v>46</v>
      </c>
      <c r="Q7" s="15" t="s">
        <v>45</v>
      </c>
      <c r="R7" s="15" t="s">
        <v>46</v>
      </c>
      <c r="S7" s="15" t="s">
        <v>45</v>
      </c>
      <c r="T7" s="15" t="s">
        <v>46</v>
      </c>
      <c r="U7" s="15" t="s">
        <v>45</v>
      </c>
      <c r="V7" s="15" t="s">
        <v>46</v>
      </c>
      <c r="W7" s="15" t="s">
        <v>45</v>
      </c>
      <c r="X7" s="15" t="s">
        <v>46</v>
      </c>
      <c r="Y7" s="15" t="s">
        <v>45</v>
      </c>
      <c r="Z7" s="15" t="s">
        <v>46</v>
      </c>
      <c r="AA7" s="15" t="s">
        <v>45</v>
      </c>
      <c r="AB7" s="15" t="s">
        <v>46</v>
      </c>
      <c r="AC7" s="15" t="s">
        <v>45</v>
      </c>
      <c r="AD7" s="15" t="s">
        <v>46</v>
      </c>
      <c r="AE7" s="15" t="s">
        <v>45</v>
      </c>
      <c r="AF7" s="15" t="s">
        <v>46</v>
      </c>
      <c r="AG7" s="15" t="s">
        <v>45</v>
      </c>
      <c r="AH7" s="15" t="s">
        <v>46</v>
      </c>
      <c r="AI7" s="15" t="s">
        <v>45</v>
      </c>
      <c r="AJ7" s="15" t="s">
        <v>46</v>
      </c>
      <c r="AK7" s="15" t="s">
        <v>45</v>
      </c>
      <c r="AL7" s="15" t="s">
        <v>46</v>
      </c>
      <c r="AM7" s="15" t="s">
        <v>45</v>
      </c>
      <c r="AN7" s="15" t="s">
        <v>46</v>
      </c>
      <c r="AO7" s="15" t="s">
        <v>45</v>
      </c>
      <c r="AP7" s="15" t="s">
        <v>46</v>
      </c>
      <c r="AQ7" s="15" t="s">
        <v>45</v>
      </c>
      <c r="AR7" s="15" t="s">
        <v>46</v>
      </c>
      <c r="AS7" s="15" t="s">
        <v>45</v>
      </c>
      <c r="AT7" s="15" t="s">
        <v>46</v>
      </c>
      <c r="AU7" s="15" t="s">
        <v>45</v>
      </c>
      <c r="AV7" s="15" t="s">
        <v>46</v>
      </c>
      <c r="AW7" s="15" t="s">
        <v>45</v>
      </c>
      <c r="AX7" s="15" t="s">
        <v>46</v>
      </c>
      <c r="AY7" s="15" t="s">
        <v>45</v>
      </c>
      <c r="AZ7" s="15" t="s">
        <v>46</v>
      </c>
      <c r="BA7" s="15" t="s">
        <v>45</v>
      </c>
      <c r="BB7" s="15" t="s">
        <v>46</v>
      </c>
      <c r="BC7" s="15" t="s">
        <v>45</v>
      </c>
      <c r="BD7" s="15" t="s">
        <v>46</v>
      </c>
      <c r="BE7" s="15" t="s">
        <v>45</v>
      </c>
      <c r="BF7" s="15" t="s">
        <v>46</v>
      </c>
      <c r="BG7" s="15" t="s">
        <v>45</v>
      </c>
      <c r="BH7" s="15" t="s">
        <v>46</v>
      </c>
      <c r="BI7" s="15" t="s">
        <v>45</v>
      </c>
      <c r="BJ7" s="15" t="s">
        <v>46</v>
      </c>
      <c r="BK7" s="15" t="s">
        <v>45</v>
      </c>
      <c r="BL7" s="15" t="s">
        <v>46</v>
      </c>
      <c r="BM7" s="15" t="s">
        <v>45</v>
      </c>
      <c r="BN7" s="15" t="s">
        <v>46</v>
      </c>
      <c r="BO7" s="15" t="s">
        <v>45</v>
      </c>
      <c r="BP7" s="15" t="s">
        <v>46</v>
      </c>
      <c r="BQ7" s="15" t="s">
        <v>45</v>
      </c>
      <c r="BR7" s="15" t="s">
        <v>46</v>
      </c>
      <c r="BS7" s="15" t="s">
        <v>45</v>
      </c>
      <c r="BT7" s="15" t="s">
        <v>46</v>
      </c>
      <c r="BU7" s="1"/>
      <c r="BV7" s="1"/>
    </row>
    <row r="8" spans="1:74" ht="48.75" customHeight="1">
      <c r="A8" s="9" t="s">
        <v>24</v>
      </c>
      <c r="B8" s="10" t="s">
        <v>23</v>
      </c>
      <c r="C8" s="16">
        <f>E8+AC8</f>
        <v>549605.2000000001</v>
      </c>
      <c r="D8" s="16">
        <f>F8+AD8</f>
        <v>52606.799999999996</v>
      </c>
      <c r="E8" s="11">
        <f>G8+K8+M8+Q8+S8+U8+W8+Y8+AA8+O8+I8</f>
        <v>43397.59999999999</v>
      </c>
      <c r="F8" s="11">
        <f>H8+L8+N8+R8+T8+V8+X8+Z8+AB8+P8+J8</f>
        <v>5755.1</v>
      </c>
      <c r="G8" s="11">
        <v>29603.7</v>
      </c>
      <c r="H8" s="11">
        <v>3171.3</v>
      </c>
      <c r="I8" s="11">
        <v>2215.2</v>
      </c>
      <c r="J8" s="11">
        <v>184.5</v>
      </c>
      <c r="K8" s="11">
        <v>2601</v>
      </c>
      <c r="L8" s="11">
        <v>693.7</v>
      </c>
      <c r="M8" s="11">
        <v>12.5</v>
      </c>
      <c r="N8" s="11">
        <v>0.1</v>
      </c>
      <c r="O8" s="11">
        <v>850</v>
      </c>
      <c r="P8" s="11">
        <v>136.3</v>
      </c>
      <c r="Q8" s="11">
        <v>2211.9</v>
      </c>
      <c r="R8" s="11">
        <v>45.4</v>
      </c>
      <c r="S8" s="11">
        <v>16.6</v>
      </c>
      <c r="T8" s="11">
        <v>0.2</v>
      </c>
      <c r="U8" s="11">
        <v>5140.7</v>
      </c>
      <c r="V8" s="11">
        <v>759</v>
      </c>
      <c r="W8" s="11">
        <v>246</v>
      </c>
      <c r="X8" s="11">
        <v>23.2</v>
      </c>
      <c r="Y8" s="11">
        <v>500</v>
      </c>
      <c r="Z8" s="11">
        <v>609.3</v>
      </c>
      <c r="AA8" s="11">
        <v>0</v>
      </c>
      <c r="AB8" s="11">
        <v>132.1</v>
      </c>
      <c r="AC8" s="11">
        <f>AE8+AQ8+AO8</f>
        <v>506207.60000000003</v>
      </c>
      <c r="AD8" s="11">
        <f>AF8+AR8+AP8</f>
        <v>46851.7</v>
      </c>
      <c r="AE8" s="11">
        <f>AG8+AI8+AK8+AM8</f>
        <v>514151.7</v>
      </c>
      <c r="AF8" s="11">
        <f>AH8+AJ8+AL8+AN8</f>
        <v>54795.799999999996</v>
      </c>
      <c r="AG8" s="11">
        <v>98383.7</v>
      </c>
      <c r="AH8" s="11">
        <v>16397.2</v>
      </c>
      <c r="AI8" s="11">
        <v>169438.2</v>
      </c>
      <c r="AJ8" s="11">
        <v>10491.4</v>
      </c>
      <c r="AK8" s="11">
        <v>245083.2</v>
      </c>
      <c r="AL8" s="11">
        <v>27519.8</v>
      </c>
      <c r="AM8" s="11">
        <v>1246.6</v>
      </c>
      <c r="AN8" s="11">
        <v>387.4</v>
      </c>
      <c r="AO8" s="11">
        <v>-7944.1</v>
      </c>
      <c r="AP8" s="11">
        <v>-7944.1</v>
      </c>
      <c r="AQ8" s="11">
        <v>0</v>
      </c>
      <c r="AR8" s="11">
        <v>0</v>
      </c>
      <c r="AS8" s="16">
        <f>AU8+AW8+AY8+BA8+BC8+BE8+BG8+BI8+BK8+BM8+BO8+BQ8</f>
        <v>564890.3</v>
      </c>
      <c r="AT8" s="16">
        <f>AV8+AX8+AZ8+BB8+BD8+BF8+BH8+BJ8+BL8+BN8+BP8+BR8</f>
        <v>52736.2</v>
      </c>
      <c r="AU8" s="11">
        <v>72010.4</v>
      </c>
      <c r="AV8" s="11">
        <v>8778.3</v>
      </c>
      <c r="AW8" s="11">
        <v>5148</v>
      </c>
      <c r="AX8" s="11">
        <v>585.7</v>
      </c>
      <c r="AY8" s="11">
        <v>560.6</v>
      </c>
      <c r="AZ8" s="11">
        <v>0</v>
      </c>
      <c r="BA8" s="11">
        <v>1200.2</v>
      </c>
      <c r="BB8" s="11">
        <v>0</v>
      </c>
      <c r="BC8" s="11">
        <v>276</v>
      </c>
      <c r="BD8" s="11">
        <v>0</v>
      </c>
      <c r="BE8" s="11">
        <v>353741.6</v>
      </c>
      <c r="BF8" s="11">
        <v>31813.1</v>
      </c>
      <c r="BG8" s="11">
        <v>44517.4</v>
      </c>
      <c r="BH8" s="11">
        <v>3617.2</v>
      </c>
      <c r="BI8" s="11">
        <v>14899.2</v>
      </c>
      <c r="BJ8" s="11">
        <v>759</v>
      </c>
      <c r="BK8" s="11">
        <v>31868</v>
      </c>
      <c r="BL8" s="11">
        <v>166.2</v>
      </c>
      <c r="BM8" s="11">
        <v>1971.5</v>
      </c>
      <c r="BN8" s="11">
        <v>330.8</v>
      </c>
      <c r="BO8" s="11">
        <v>0</v>
      </c>
      <c r="BP8" s="11">
        <v>0</v>
      </c>
      <c r="BQ8" s="11">
        <v>38697.4</v>
      </c>
      <c r="BR8" s="11">
        <v>6685.9</v>
      </c>
      <c r="BS8" s="16">
        <f>C8-AS8</f>
        <v>-15285.099999999977</v>
      </c>
      <c r="BT8" s="16">
        <f>D8-AT8</f>
        <v>-129.40000000000146</v>
      </c>
      <c r="BU8" s="1"/>
      <c r="BV8" s="1"/>
    </row>
    <row r="9" spans="1:74" s="3" customFormat="1" ht="12.75">
      <c r="A9" s="12"/>
      <c r="B9" s="13" t="s">
        <v>12</v>
      </c>
      <c r="C9" s="17">
        <f aca="true" t="shared" si="0" ref="C9:AN9">SUM(C8:C8)</f>
        <v>549605.2000000001</v>
      </c>
      <c r="D9" s="17">
        <f t="shared" si="0"/>
        <v>52606.799999999996</v>
      </c>
      <c r="E9" s="14">
        <f t="shared" si="0"/>
        <v>43397.59999999999</v>
      </c>
      <c r="F9" s="14">
        <f t="shared" si="0"/>
        <v>5755.1</v>
      </c>
      <c r="G9" s="14">
        <f t="shared" si="0"/>
        <v>29603.7</v>
      </c>
      <c r="H9" s="14">
        <f t="shared" si="0"/>
        <v>3171.3</v>
      </c>
      <c r="I9" s="14">
        <f>SUM(I8)</f>
        <v>2215.2</v>
      </c>
      <c r="J9" s="14">
        <f>SUM(J8)</f>
        <v>184.5</v>
      </c>
      <c r="K9" s="14">
        <f t="shared" si="0"/>
        <v>2601</v>
      </c>
      <c r="L9" s="14">
        <f t="shared" si="0"/>
        <v>693.7</v>
      </c>
      <c r="M9" s="14">
        <f t="shared" si="0"/>
        <v>12.5</v>
      </c>
      <c r="N9" s="14">
        <f t="shared" si="0"/>
        <v>0.1</v>
      </c>
      <c r="O9" s="14">
        <f>SUM(O8:O8)</f>
        <v>850</v>
      </c>
      <c r="P9" s="14">
        <f>SUM(P8:P8)</f>
        <v>136.3</v>
      </c>
      <c r="Q9" s="14">
        <f t="shared" si="0"/>
        <v>2211.9</v>
      </c>
      <c r="R9" s="14">
        <f t="shared" si="0"/>
        <v>45.4</v>
      </c>
      <c r="S9" s="14">
        <f t="shared" si="0"/>
        <v>16.6</v>
      </c>
      <c r="T9" s="14">
        <f t="shared" si="0"/>
        <v>0.2</v>
      </c>
      <c r="U9" s="14">
        <f t="shared" si="0"/>
        <v>5140.7</v>
      </c>
      <c r="V9" s="14">
        <f t="shared" si="0"/>
        <v>759</v>
      </c>
      <c r="W9" s="14">
        <f t="shared" si="0"/>
        <v>246</v>
      </c>
      <c r="X9" s="14">
        <f t="shared" si="0"/>
        <v>23.2</v>
      </c>
      <c r="Y9" s="14">
        <f t="shared" si="0"/>
        <v>500</v>
      </c>
      <c r="Z9" s="14">
        <f t="shared" si="0"/>
        <v>609.3</v>
      </c>
      <c r="AA9" s="14">
        <f t="shared" si="0"/>
        <v>0</v>
      </c>
      <c r="AB9" s="14">
        <f t="shared" si="0"/>
        <v>132.1</v>
      </c>
      <c r="AC9" s="14">
        <f t="shared" si="0"/>
        <v>506207.60000000003</v>
      </c>
      <c r="AD9" s="14">
        <f t="shared" si="0"/>
        <v>46851.7</v>
      </c>
      <c r="AE9" s="14">
        <f t="shared" si="0"/>
        <v>514151.7</v>
      </c>
      <c r="AF9" s="14">
        <f t="shared" si="0"/>
        <v>54795.799999999996</v>
      </c>
      <c r="AG9" s="14">
        <f t="shared" si="0"/>
        <v>98383.7</v>
      </c>
      <c r="AH9" s="14">
        <f t="shared" si="0"/>
        <v>16397.2</v>
      </c>
      <c r="AI9" s="14">
        <f t="shared" si="0"/>
        <v>169438.2</v>
      </c>
      <c r="AJ9" s="14">
        <f t="shared" si="0"/>
        <v>10491.4</v>
      </c>
      <c r="AK9" s="14">
        <f t="shared" si="0"/>
        <v>245083.2</v>
      </c>
      <c r="AL9" s="14">
        <f t="shared" si="0"/>
        <v>27519.8</v>
      </c>
      <c r="AM9" s="14">
        <f t="shared" si="0"/>
        <v>1246.6</v>
      </c>
      <c r="AN9" s="14">
        <f t="shared" si="0"/>
        <v>387.4</v>
      </c>
      <c r="AO9" s="14">
        <f>SUM(AO8)</f>
        <v>-7944.1</v>
      </c>
      <c r="AP9" s="14">
        <f>SUM(AP8)</f>
        <v>-7944.1</v>
      </c>
      <c r="AQ9" s="14">
        <f>AQ8</f>
        <v>0</v>
      </c>
      <c r="AR9" s="14">
        <f>AR8</f>
        <v>0</v>
      </c>
      <c r="AS9" s="17">
        <f aca="true" t="shared" si="1" ref="AS9:BR9">SUM(AS8:AS8)</f>
        <v>564890.3</v>
      </c>
      <c r="AT9" s="17">
        <f t="shared" si="1"/>
        <v>52736.2</v>
      </c>
      <c r="AU9" s="14">
        <f t="shared" si="1"/>
        <v>72010.4</v>
      </c>
      <c r="AV9" s="14">
        <f t="shared" si="1"/>
        <v>8778.3</v>
      </c>
      <c r="AW9" s="14">
        <f t="shared" si="1"/>
        <v>5148</v>
      </c>
      <c r="AX9" s="14">
        <f t="shared" si="1"/>
        <v>585.7</v>
      </c>
      <c r="AY9" s="14">
        <f t="shared" si="1"/>
        <v>560.6</v>
      </c>
      <c r="AZ9" s="14">
        <f t="shared" si="1"/>
        <v>0</v>
      </c>
      <c r="BA9" s="14">
        <f t="shared" si="1"/>
        <v>1200.2</v>
      </c>
      <c r="BB9" s="14">
        <f t="shared" si="1"/>
        <v>0</v>
      </c>
      <c r="BC9" s="14">
        <f t="shared" si="1"/>
        <v>276</v>
      </c>
      <c r="BD9" s="14">
        <f t="shared" si="1"/>
        <v>0</v>
      </c>
      <c r="BE9" s="14">
        <f t="shared" si="1"/>
        <v>353741.6</v>
      </c>
      <c r="BF9" s="14">
        <f t="shared" si="1"/>
        <v>31813.1</v>
      </c>
      <c r="BG9" s="14">
        <f t="shared" si="1"/>
        <v>44517.4</v>
      </c>
      <c r="BH9" s="14">
        <f t="shared" si="1"/>
        <v>3617.2</v>
      </c>
      <c r="BI9" s="14">
        <f t="shared" si="1"/>
        <v>14899.2</v>
      </c>
      <c r="BJ9" s="14">
        <f t="shared" si="1"/>
        <v>759</v>
      </c>
      <c r="BK9" s="14">
        <f t="shared" si="1"/>
        <v>31868</v>
      </c>
      <c r="BL9" s="14">
        <f t="shared" si="1"/>
        <v>166.2</v>
      </c>
      <c r="BM9" s="14">
        <f t="shared" si="1"/>
        <v>1971.5</v>
      </c>
      <c r="BN9" s="14">
        <f t="shared" si="1"/>
        <v>330.8</v>
      </c>
      <c r="BO9" s="14">
        <f t="shared" si="1"/>
        <v>0</v>
      </c>
      <c r="BP9" s="14">
        <f t="shared" si="1"/>
        <v>0</v>
      </c>
      <c r="BQ9" s="14">
        <f t="shared" si="1"/>
        <v>38697.4</v>
      </c>
      <c r="BR9" s="14">
        <f t="shared" si="1"/>
        <v>6685.9</v>
      </c>
      <c r="BS9" s="17">
        <f>SUM(BS8:BS8)</f>
        <v>-15285.099999999977</v>
      </c>
      <c r="BT9" s="17">
        <f>SUM(BT8:BT8)</f>
        <v>-129.40000000000146</v>
      </c>
      <c r="BU9" s="2"/>
      <c r="BV9" s="2"/>
    </row>
    <row r="10" spans="4:72" ht="12.75">
      <c r="D10" s="18">
        <f>D9/C9</f>
        <v>0.09571743498787855</v>
      </c>
      <c r="E10" s="19"/>
      <c r="F10" s="18">
        <f>F9/E9</f>
        <v>0.13261332423912847</v>
      </c>
      <c r="G10" s="19"/>
      <c r="H10" s="18">
        <f>H9/G9</f>
        <v>0.10712512287315437</v>
      </c>
      <c r="I10" s="18"/>
      <c r="J10" s="18">
        <f>J9/I9</f>
        <v>0.08328819068255688</v>
      </c>
      <c r="K10" s="19"/>
      <c r="L10" s="18">
        <f>L9/K9</f>
        <v>0.2667051134179162</v>
      </c>
      <c r="M10" s="19"/>
      <c r="N10" s="18">
        <f>N9/M9</f>
        <v>0.008</v>
      </c>
      <c r="O10" s="18"/>
      <c r="P10" s="18">
        <f>P8/O8</f>
        <v>0.16035294117647061</v>
      </c>
      <c r="Q10" s="19"/>
      <c r="R10" s="18">
        <f>R9/Q9</f>
        <v>0.0205253402052534</v>
      </c>
      <c r="S10" s="19"/>
      <c r="T10" s="18">
        <f>T9/S9</f>
        <v>0.012048192771084336</v>
      </c>
      <c r="U10" s="19"/>
      <c r="V10" s="18">
        <f>V9/U9</f>
        <v>0.1476452623183613</v>
      </c>
      <c r="W10" s="19"/>
      <c r="X10" s="18">
        <f>X9/W9</f>
        <v>0.09430894308943089</v>
      </c>
      <c r="Y10" s="19"/>
      <c r="Z10" s="18">
        <f>Z9/Y9</f>
        <v>1.2186</v>
      </c>
      <c r="AA10" s="19"/>
      <c r="AB10" s="18">
        <v>0</v>
      </c>
      <c r="AC10" s="19"/>
      <c r="AD10" s="18">
        <f>AD9/AC9</f>
        <v>0.09255431961116348</v>
      </c>
      <c r="AE10" s="19"/>
      <c r="AF10" s="18">
        <f>AF9/AE9</f>
        <v>0.10657516059948843</v>
      </c>
      <c r="AG10" s="19"/>
      <c r="AH10" s="18">
        <f>AH9/AG9</f>
        <v>0.166665819642888</v>
      </c>
      <c r="AI10" s="19"/>
      <c r="AJ10" s="18">
        <f>AJ9/AI9</f>
        <v>0.06191874087425385</v>
      </c>
      <c r="AK10" s="19"/>
      <c r="AL10" s="18">
        <f>AL9/AK9</f>
        <v>0.11228758233938514</v>
      </c>
      <c r="AM10" s="19"/>
      <c r="AN10" s="18">
        <f>AN9/AM9</f>
        <v>0.31076528156585914</v>
      </c>
      <c r="AO10" s="18"/>
      <c r="AP10" s="18">
        <f>AP9/AO9</f>
        <v>1</v>
      </c>
      <c r="AQ10" s="18"/>
      <c r="AR10" s="18">
        <v>0</v>
      </c>
      <c r="AS10" s="19"/>
      <c r="AT10" s="18">
        <f>AT9/AS9</f>
        <v>0.09335653311802308</v>
      </c>
      <c r="AU10" s="19"/>
      <c r="AV10" s="18">
        <f>AV9/AU9</f>
        <v>0.12190322508970926</v>
      </c>
      <c r="AW10" s="19"/>
      <c r="AX10" s="18">
        <f>AX9/AW9</f>
        <v>0.11377233877233878</v>
      </c>
      <c r="AY10" s="19"/>
      <c r="AZ10" s="18">
        <f>AZ9/AY9</f>
        <v>0</v>
      </c>
      <c r="BA10" s="19"/>
      <c r="BB10" s="18">
        <f>BB9/BA9</f>
        <v>0</v>
      </c>
      <c r="BC10" s="19"/>
      <c r="BD10" s="18">
        <f>BD9/BC9</f>
        <v>0</v>
      </c>
      <c r="BE10" s="19"/>
      <c r="BF10" s="18">
        <f>BF9/BE9</f>
        <v>0.08993316025030701</v>
      </c>
      <c r="BG10" s="19"/>
      <c r="BH10" s="18">
        <f>BH9/BG9</f>
        <v>0.08125362217919285</v>
      </c>
      <c r="BI10" s="19"/>
      <c r="BJ10" s="18">
        <f>BJ9/BI9</f>
        <v>0.050942332474226804</v>
      </c>
      <c r="BK10" s="19"/>
      <c r="BL10" s="18">
        <f>BL9/BK9</f>
        <v>0.0052152629597087986</v>
      </c>
      <c r="BM10" s="19"/>
      <c r="BN10" s="18">
        <f>BN9/BM9</f>
        <v>0.16779102206441796</v>
      </c>
      <c r="BO10" s="19"/>
      <c r="BP10" s="18">
        <v>0</v>
      </c>
      <c r="BQ10" s="19"/>
      <c r="BR10" s="18">
        <f>BR9/BQ9</f>
        <v>0.17277388144939967</v>
      </c>
      <c r="BS10" s="20"/>
      <c r="BT10" s="19"/>
    </row>
    <row r="11" spans="4:70" ht="12.75">
      <c r="D11" s="7"/>
      <c r="F11" s="7"/>
      <c r="H11" s="7"/>
      <c r="I11" s="7"/>
      <c r="J11" s="7"/>
      <c r="L11" s="7"/>
      <c r="N11" s="7"/>
      <c r="O11" s="7"/>
      <c r="P11" s="7"/>
      <c r="R11" s="7"/>
      <c r="T11" s="7"/>
      <c r="V11" s="7"/>
      <c r="X11" s="7"/>
      <c r="Z11" s="7"/>
      <c r="AB11" s="7"/>
      <c r="AD11" s="7"/>
      <c r="AF11" s="7"/>
      <c r="AH11" s="7"/>
      <c r="AJ11" s="7"/>
      <c r="AL11" s="7"/>
      <c r="AN11" s="7"/>
      <c r="AO11" s="7"/>
      <c r="AP11" s="7"/>
      <c r="AQ11" s="7"/>
      <c r="AR11" s="7"/>
      <c r="AT11" s="7"/>
      <c r="AV11" s="7"/>
      <c r="AX11" s="7"/>
      <c r="AZ11" s="7"/>
      <c r="BB11" s="7"/>
      <c r="BD11" s="7"/>
      <c r="BF11" s="7"/>
      <c r="BH11" s="7"/>
      <c r="BJ11" s="7"/>
      <c r="BL11" s="7"/>
      <c r="BN11" s="7"/>
      <c r="BP11" s="7"/>
      <c r="BR11" s="7"/>
    </row>
    <row r="12" spans="4:70" ht="12.75">
      <c r="D12" s="7"/>
      <c r="F12" s="7"/>
      <c r="H12" s="7"/>
      <c r="I12" s="7"/>
      <c r="J12" s="7"/>
      <c r="L12" s="7"/>
      <c r="N12" s="7"/>
      <c r="O12" s="7"/>
      <c r="P12" s="7"/>
      <c r="R12" s="7"/>
      <c r="T12" s="7"/>
      <c r="V12" s="7"/>
      <c r="X12" s="7"/>
      <c r="Z12" s="7"/>
      <c r="AB12" s="7"/>
      <c r="AD12" s="7"/>
      <c r="AF12" s="7"/>
      <c r="AH12" s="7"/>
      <c r="AJ12" s="7"/>
      <c r="AL12" s="7"/>
      <c r="AN12" s="7"/>
      <c r="AO12" s="7"/>
      <c r="AP12" s="7"/>
      <c r="AQ12" s="7"/>
      <c r="AR12" s="7"/>
      <c r="AT12" s="7"/>
      <c r="AV12" s="7"/>
      <c r="AX12" s="7"/>
      <c r="AZ12" s="7"/>
      <c r="BB12" s="7"/>
      <c r="BD12" s="7"/>
      <c r="BF12" s="7"/>
      <c r="BH12" s="7"/>
      <c r="BJ12" s="7"/>
      <c r="BL12" s="7"/>
      <c r="BN12" s="7"/>
      <c r="BP12" s="7"/>
      <c r="BR12" s="7"/>
    </row>
    <row r="13" ht="12.75">
      <c r="C13" s="1" t="s">
        <v>41</v>
      </c>
    </row>
    <row r="16" ht="12.75">
      <c r="C16" s="1" t="s">
        <v>40</v>
      </c>
    </row>
  </sheetData>
  <sheetProtection/>
  <mergeCells count="43">
    <mergeCell ref="BE6:BF6"/>
    <mergeCell ref="BS3:BT6"/>
    <mergeCell ref="BM6:BN6"/>
    <mergeCell ref="BO6:BP6"/>
    <mergeCell ref="AE5:AF6"/>
    <mergeCell ref="AG5:AN5"/>
    <mergeCell ref="AU6:AV6"/>
    <mergeCell ref="BG6:BH6"/>
    <mergeCell ref="BI6:BJ6"/>
    <mergeCell ref="AG6:AH6"/>
    <mergeCell ref="A3:A7"/>
    <mergeCell ref="BQ6:BR6"/>
    <mergeCell ref="AU3:BR5"/>
    <mergeCell ref="BK6:BL6"/>
    <mergeCell ref="E4:F6"/>
    <mergeCell ref="C3:D6"/>
    <mergeCell ref="AY6:AZ6"/>
    <mergeCell ref="B3:B7"/>
    <mergeCell ref="BC6:BD6"/>
    <mergeCell ref="G6:H6"/>
    <mergeCell ref="C1:L1"/>
    <mergeCell ref="AC4:AD6"/>
    <mergeCell ref="O6:P6"/>
    <mergeCell ref="I6:J6"/>
    <mergeCell ref="K6:L6"/>
    <mergeCell ref="Q6:R6"/>
    <mergeCell ref="E3:AR3"/>
    <mergeCell ref="AO5:AP6"/>
    <mergeCell ref="AQ5:AR6"/>
    <mergeCell ref="AM6:AN6"/>
    <mergeCell ref="AW6:AX6"/>
    <mergeCell ref="AE4:AR4"/>
    <mergeCell ref="BA6:BB6"/>
    <mergeCell ref="AS3:AT6"/>
    <mergeCell ref="AI6:AJ6"/>
    <mergeCell ref="AK6:AL6"/>
    <mergeCell ref="G4:AB5"/>
    <mergeCell ref="AA6:AB6"/>
    <mergeCell ref="M6:N6"/>
    <mergeCell ref="Y6:Z6"/>
    <mergeCell ref="W6:X6"/>
    <mergeCell ref="S6:T6"/>
    <mergeCell ref="U6:V6"/>
  </mergeCells>
  <printOptions/>
  <pageMargins left="0.5118110236220472" right="0.11811023622047245" top="0.7480314960629921" bottom="0.35433070866141736" header="0.31496062992125984" footer="0.31496062992125984"/>
  <pageSetup fitToWidth="5" fitToHeight="1" horizontalDpi="600" verticalDpi="600" orientation="landscape" paperSize="9" scale="91" r:id="rId1"/>
  <colBreaks count="4" manualBreakCount="4">
    <brk id="12" max="50" man="1"/>
    <brk id="22" max="50" man="1"/>
    <brk id="34" max="50" man="1"/>
    <brk id="4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Павловец Т.А.</dc:creator>
  <cp:keywords/>
  <dc:description/>
  <cp:lastModifiedBy>ПК</cp:lastModifiedBy>
  <cp:lastPrinted>2020-03-16T01:50:11Z</cp:lastPrinted>
  <dcterms:created xsi:type="dcterms:W3CDTF">2014-10-29T02:31:28Z</dcterms:created>
  <dcterms:modified xsi:type="dcterms:W3CDTF">2020-03-16T01:53:05Z</dcterms:modified>
  <cp:category/>
  <cp:version/>
  <cp:contentType/>
  <cp:contentStatus/>
</cp:coreProperties>
</file>