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4\1. Дума февраль 2024 год\Решения Думы от 06.02.2024 год\Дума (1) февраль 2024\"/>
    </mc:Choice>
  </mc:AlternateContent>
  <xr:revisionPtr revIDLastSave="0" documentId="13_ncr:1_{5F72CDC4-8CC5-4E84-84B0-685F666A1F1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8" sheetId="1" r:id="rId1"/>
  </sheets>
  <externalReferences>
    <externalReference r:id="rId2"/>
  </externalReferences>
  <definedNames>
    <definedName name="_xlnm.Print_Area" localSheetId="0">'18'!$A$1:$E$75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E71" i="1"/>
  <c r="E73" i="1" s="1"/>
  <c r="E69" i="1"/>
  <c r="E68" i="1"/>
  <c r="E67" i="1"/>
  <c r="E66" i="1"/>
  <c r="E64" i="1" s="1"/>
  <c r="E65" i="1"/>
  <c r="E63" i="1"/>
  <c r="E62" i="1"/>
  <c r="E61" i="1"/>
  <c r="E60" i="1"/>
  <c r="E59" i="1"/>
  <c r="E58" i="1"/>
  <c r="E57" i="1"/>
  <c r="E56" i="1"/>
  <c r="E55" i="1"/>
  <c r="E54" i="1" s="1"/>
  <c r="E53" i="1"/>
  <c r="E52" i="1"/>
  <c r="E51" i="1"/>
  <c r="E50" i="1"/>
  <c r="E49" i="1"/>
  <c r="E48" i="1"/>
  <c r="E46" i="1"/>
  <c r="E44" i="1"/>
  <c r="E43" i="1"/>
  <c r="E42" i="1"/>
  <c r="E40" i="1"/>
  <c r="E39" i="1"/>
  <c r="E38" i="1"/>
  <c r="E36" i="1"/>
  <c r="E35" i="1"/>
  <c r="E34" i="1"/>
  <c r="E33" i="1"/>
  <c r="E32" i="1"/>
  <c r="E31" i="1"/>
  <c r="E29" i="1"/>
  <c r="E28" i="1"/>
  <c r="E27" i="1"/>
  <c r="E26" i="1"/>
  <c r="E25" i="1"/>
  <c r="E24" i="1"/>
  <c r="E21" i="1"/>
  <c r="E20" i="1"/>
  <c r="E19" i="1"/>
  <c r="E18" i="1"/>
  <c r="E16" i="1"/>
  <c r="E15" i="1"/>
  <c r="E14" i="1"/>
  <c r="E13" i="1"/>
  <c r="E12" i="1"/>
  <c r="E11" i="1"/>
  <c r="E10" i="1"/>
  <c r="E9" i="1" s="1"/>
  <c r="E30" i="1" l="1"/>
  <c r="E17" i="1"/>
  <c r="E23" i="1"/>
  <c r="E37" i="1" s="1"/>
  <c r="E41" i="1"/>
  <c r="E45" i="1" s="1"/>
  <c r="E47" i="1"/>
  <c r="E70" i="1" s="1"/>
  <c r="E22" i="1"/>
  <c r="E74" i="1" l="1"/>
</calcChain>
</file>

<file path=xl/sharedStrings.xml><?xml version="1.0" encoding="utf-8"?>
<sst xmlns="http://schemas.openxmlformats.org/spreadsheetml/2006/main" count="254" uniqueCount="142">
  <si>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</si>
  <si>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</si>
  <si>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</si>
  <si>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</si>
  <si>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</si>
  <si>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</si>
  <si>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</si>
  <si>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</si>
  <si>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</si>
  <si>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</si>
  <si>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</si>
  <si>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</si>
  <si>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Управление культуры</t>
  </si>
  <si>
    <t>МКУ ЦЕНТР ОБСЛУЖИВАНИЯ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</si>
  <si>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</si>
  <si>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</si>
  <si>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</si>
  <si>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</si>
  <si>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</si>
  <si>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</si>
  <si>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</si>
  <si>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</si>
  <si>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</si>
  <si>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</si>
  <si>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</si>
  <si>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</si>
  <si>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</si>
  <si>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</si>
  <si>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МКУ ЕДДС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</si>
  <si>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</si>
  <si>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</si>
  <si>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</si>
  <si>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</si>
  <si>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</si>
  <si>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</si>
  <si>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</si>
  <si>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</si>
  <si>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</si>
  <si>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</si>
  <si>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</si>
  <si>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</si>
  <si>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</si>
  <si>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</si>
  <si>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</si>
  <si>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</si>
  <si>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</si>
  <si>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</si>
  <si>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</si>
  <si>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</si>
  <si>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</si>
  <si>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</si>
  <si>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</si>
  <si>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</si>
  <si>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</si>
  <si>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</si>
  <si>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</si>
  <si>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</si>
  <si>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</si>
  <si>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</si>
  <si>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</si>
  <si>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</si>
  <si>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</si>
  <si>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</si>
  <si>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</si>
  <si>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</si>
  <si>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</si>
  <si>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</si>
  <si>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</si>
  <si>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</si>
  <si>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</si>
  <si>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</si>
  <si>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</si>
  <si>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</si>
  <si>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</si>
  <si>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</si>
  <si>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</si>
  <si>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</si>
  <si>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</si>
  <si>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</si>
  <si>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0500000000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</si>
  <si>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</si>
  <si>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</si>
  <si>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</si>
  <si>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</si>
  <si>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</si>
  <si>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</si>
  <si>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</si>
  <si>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</si>
  <si>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</si>
  <si>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</si>
  <si>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</si>
  <si>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</si>
  <si>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</si>
  <si>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</si>
  <si>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</si>
  <si>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</si>
  <si>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</si>
  <si>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</si>
  <si>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</si>
  <si>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</si>
  <si>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</si>
  <si>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</si>
  <si>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</si>
  <si>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</si>
  <si>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</si>
  <si>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</si>
  <si>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</si>
  <si>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</si>
  <si>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</si>
  <si>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</si>
  <si>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</si>
  <si>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</si>
  <si>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</si>
  <si>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</si>
  <si>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</si>
  <si>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</si>
  <si>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</si>
  <si>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</si>
  <si>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</si>
  <si>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</si>
  <si>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</si>
  <si>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</si>
  <si>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МП - муниципальная программа;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</si>
  <si>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</si>
  <si>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</si>
  <si>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Наименование программы, подпрограммы</t>
  </si>
  <si>
    <t>РАСПРЕДЕЛЕНИЕ БЮДЖЕТНЫХ АССИГНОВАНИЙ НА РЕАЛИЗАЦИЮ МУНИЦИПАЛЬНЫХ ПРОГРАММ                                            НА 2024 ГОД</t>
  </si>
  <si>
    <t xml:space="preserve">  2024г.  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</si>
  <si>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</si>
  <si>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 xml:space="preserve">                  МКУ Методический центр управления образования </t>
  </si>
  <si>
    <t>Муниципальная программа "Улучшение условий и охраны труда в муниципальном образовании Балаганский район на 2023-2028 годы"</t>
  </si>
  <si>
    <t>МКУ Централизованная бухгалтерия,          Финансовое управление Балаганского района</t>
  </si>
  <si>
    <t>1200000000</t>
  </si>
  <si>
    <t>МКУ Централизованная бухгалтерия, Финансовое управление Балаганского района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</si>
  <si>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2023-2028 годы" </t>
  </si>
  <si>
    <t>1400000000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</si>
  <si>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</si>
  <si>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</si>
  <si>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Балаганский район на 2024-2028 годы"</t>
  </si>
  <si>
    <t>Муниципальная программа "Создание условий для обеспечения населения муниципального образования Балаганский район услугами связи на 2024-2028 годы"</t>
  </si>
  <si>
    <t>"Приложение 18                                   к решению Думы Балаганского района  "О бюджете муниципального образования Балаганский район на 2024 год и на плановый период 2025 и 2026 годов"                         от  19.12.2023 года № 10/3-РД</t>
  </si>
  <si>
    <t>Приложение 9
к решению Думы Балаганского района
"О внесении изменений в решение Думы
Балаганского района от 19.12.2023 года 10/3-РД "О бюджете муниципального
образования Балаганский район на 2024 год и на плановый период 2025 и 2026 годов"
от 06.02.2024 года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</si>
</sst>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10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0" borderId="2" xfId="4" applyFont="1" applyFill="1" applyBorder="1" applyAlignment="1">
      <alignment wrapText="1"/>
    </xf>
    <xf numFmtId="0" fontId="2" fillId="0" borderId="2" xfId="4" applyFont="1" applyFill="1" applyBorder="1" applyAlignment="1">
      <alignment horizontal="center" vertical="center" wrapText="1"/>
    </xf>
    <xf numFmtId="49" fontId="4" fillId="0" borderId="6" xfId="4" applyNumberFormat="1" applyFont="1" applyFill="1" applyBorder="1" applyAlignment="1">
      <alignment horizontal="center"/>
    </xf>
    <xf numFmtId="165" fontId="2" fillId="0" borderId="6" xfId="4" applyNumberFormat="1" applyFont="1" applyFill="1" applyBorder="1" applyAlignment="1">
      <alignment horizontal="right"/>
    </xf>
    <xf numFmtId="0" fontId="2" fillId="0" borderId="6" xfId="4" applyFont="1" applyFill="1" applyBorder="1" applyAlignment="1">
      <alignment wrapText="1"/>
    </xf>
    <xf numFmtId="0" fontId="2" fillId="0" borderId="2" xfId="4" applyFont="1" applyFill="1" applyBorder="1" applyAlignment="1">
      <alignment horizontal="center" vertical="top" wrapText="1"/>
    </xf>
    <xf numFmtId="49" fontId="4" fillId="0" borderId="4" xfId="4" applyNumberFormat="1" applyFont="1" applyFill="1" applyBorder="1" applyAlignment="1">
      <alignment horizontal="center"/>
    </xf>
    <xf numFmtId="49" fontId="4" fillId="0" borderId="3" xfId="4" applyNumberFormat="1" applyFont="1" applyFill="1" applyBorder="1" applyAlignment="1">
      <alignment horizontal="center"/>
    </xf>
    <xf numFmtId="0" fontId="2" fillId="0" borderId="6" xfId="4" applyFont="1" applyFill="1" applyBorder="1" applyAlignment="1">
      <alignment horizontal="left" wrapText="1"/>
    </xf>
    <xf numFmtId="0" fontId="2" fillId="0" borderId="2" xfId="4" applyFont="1" applyFill="1" applyBorder="1" applyAlignment="1">
      <alignment horizontal="left" wrapText="1"/>
    </xf>
    <xf numFmtId="49" fontId="2" fillId="0" borderId="6" xfId="4" applyNumberFormat="1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4" fillId="0" borderId="4" xfId="4" applyNumberFormat="1" applyFont="1" applyFill="1" applyBorder="1" applyAlignment="1">
      <alignment horizontal="center"/>
    </xf>
    <xf numFmtId="49" fontId="2" fillId="0" borderId="4" xfId="4" applyNumberFormat="1" applyFont="1" applyFill="1" applyBorder="1" applyAlignment="1">
      <alignment horizontal="center" wrapText="1"/>
    </xf>
    <xf numFmtId="164" fontId="2" fillId="0" borderId="10" xfId="4" applyNumberFormat="1" applyFont="1" applyFill="1" applyBorder="1" applyAlignment="1">
      <alignment horizontal="center"/>
    </xf>
    <xf numFmtId="0" fontId="3" fillId="0" borderId="8" xfId="4" applyFont="1" applyFill="1" applyBorder="1" applyAlignment="1">
      <alignment wrapText="1"/>
    </xf>
    <xf numFmtId="0" fontId="3" fillId="0" borderId="2" xfId="4" applyFont="1" applyFill="1" applyBorder="1" applyAlignment="1">
      <alignment horizontal="center"/>
    </xf>
    <xf numFmtId="49" fontId="6" fillId="0" borderId="6" xfId="4" applyNumberFormat="1" applyFont="1" applyFill="1" applyBorder="1" applyAlignment="1">
      <alignment horizontal="center"/>
    </xf>
    <xf numFmtId="49" fontId="6" fillId="0" borderId="4" xfId="4" applyNumberFormat="1" applyFont="1" applyFill="1" applyBorder="1" applyAlignment="1">
      <alignment horizontal="center"/>
    </xf>
    <xf numFmtId="165" fontId="3" fillId="0" borderId="6" xfId="4" applyNumberFormat="1" applyFont="1" applyFill="1" applyBorder="1" applyAlignment="1">
      <alignment horizontal="right"/>
    </xf>
    <xf numFmtId="0" fontId="7" fillId="0" borderId="2" xfId="4" applyFont="1" applyFill="1" applyBorder="1" applyAlignment="1">
      <alignment horizontal="center" wrapText="1"/>
    </xf>
    <xf numFmtId="165" fontId="2" fillId="0" borderId="6" xfId="4" applyNumberFormat="1" applyFont="1" applyFill="1" applyBorder="1" applyAlignment="1">
      <alignment horizontal="right" wrapText="1"/>
    </xf>
    <xf numFmtId="0" fontId="2" fillId="0" borderId="6" xfId="4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/>
    </xf>
    <xf numFmtId="49" fontId="4" fillId="0" borderId="9" xfId="4" applyNumberFormat="1" applyFont="1" applyFill="1" applyBorder="1" applyAlignment="1">
      <alignment horizontal="center"/>
    </xf>
    <xf numFmtId="165" fontId="2" fillId="0" borderId="1" xfId="4" applyNumberFormat="1" applyFont="1" applyFill="1" applyBorder="1" applyAlignment="1">
      <alignment horizontal="right"/>
    </xf>
    <xf numFmtId="49" fontId="5" fillId="0" borderId="4" xfId="4" applyNumberFormat="1" applyFont="1" applyFill="1" applyBorder="1" applyAlignment="1">
      <alignment horizontal="center"/>
    </xf>
    <xf numFmtId="49" fontId="2" fillId="0" borderId="4" xfId="4" applyNumberFormat="1" applyFont="1" applyFill="1" applyBorder="1" applyAlignment="1">
      <alignment horizontal="center"/>
    </xf>
    <xf numFmtId="165" fontId="2" fillId="0" borderId="7" xfId="4" applyNumberFormat="1" applyFont="1" applyFill="1" applyBorder="1" applyAlignment="1">
      <alignment horizontal="right"/>
    </xf>
    <xf numFmtId="165" fontId="2" fillId="0" borderId="7" xfId="4" applyNumberFormat="1" applyFont="1" applyFill="1" applyBorder="1" applyAlignment="1">
      <alignment horizontal="right" wrapText="1"/>
    </xf>
    <xf numFmtId="1" fontId="2" fillId="0" borderId="4" xfId="4" applyNumberFormat="1" applyFont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0" fontId="3" fillId="0" borderId="2" xfId="4" applyFont="1" applyFill="1" applyBorder="1" applyAlignment="1">
      <alignment horizontal="center" wrapText="1"/>
    </xf>
    <xf numFmtId="0" fontId="2" fillId="0" borderId="2" xfId="4" applyFont="1" applyFill="1" applyBorder="1" applyAlignment="1">
      <alignment horizontal="center" wrapText="1"/>
    </xf>
    <xf numFmtId="0" fontId="2" fillId="0" borderId="4" xfId="4" applyNumberFormat="1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center"/>
    </xf>
    <xf numFmtId="49" fontId="3" fillId="0" borderId="10" xfId="4" applyNumberFormat="1" applyFont="1" applyFill="1" applyBorder="1" applyAlignment="1">
      <alignment horizontal="center" wrapText="1"/>
    </xf>
    <xf numFmtId="49" fontId="4" fillId="0" borderId="10" xfId="4" applyNumberFormat="1" applyFont="1" applyFill="1" applyBorder="1" applyAlignment="1">
      <alignment horizontal="center"/>
    </xf>
    <xf numFmtId="49" fontId="8" fillId="0" borderId="4" xfId="4" applyNumberFormat="1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left" wrapText="1"/>
    </xf>
    <xf numFmtId="49" fontId="2" fillId="0" borderId="6" xfId="4" applyNumberFormat="1" applyFont="1" applyFill="1" applyBorder="1" applyAlignment="1">
      <alignment horizontal="center"/>
    </xf>
    <xf numFmtId="164" fontId="2" fillId="0" borderId="4" xfId="4" applyNumberFormat="1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left" wrapText="1"/>
    </xf>
    <xf numFmtId="49" fontId="3" fillId="0" borderId="4" xfId="4" applyNumberFormat="1" applyFont="1" applyFill="1" applyBorder="1" applyAlignment="1">
      <alignment horizontal="center" wrapText="1"/>
    </xf>
    <xf numFmtId="0" fontId="3" fillId="0" borderId="6" xfId="4" applyFont="1" applyFill="1" applyBorder="1" applyAlignment="1">
      <alignment wrapText="1"/>
    </xf>
    <xf numFmtId="0" fontId="1" fillId="0" borderId="0" xfId="4" applyFont="1" applyFill="1"/>
    <xf numFmtId="49" fontId="2" fillId="0" borderId="6" xfId="0" applyNumberFormat="1" applyFont="1" applyFill="1" applyBorder="1" applyAlignment="1">
      <alignment horizontal="center" wrapText="1"/>
    </xf>
    <xf numFmtId="0" fontId="12" fillId="0" borderId="0" xfId="4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5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&#1076;&#1091;&#1084;&#1072;\&#1042;&#1077;&#1076;&#1086;&#1084;&#1089;&#1090;&#1074;&#1077;&#1085;&#1085;&#1072;&#1103;%20&#1085;&#1072;%202024%20&#1075;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рп"/>
      <sheetName val="пр"/>
      <sheetName val="целевые"/>
    </sheetNames>
    <sheetDataSet>
      <sheetData sheetId="0">
        <row r="77">
          <cell r="G77">
            <v>3</v>
          </cell>
        </row>
        <row r="83">
          <cell r="G83">
            <v>68.8</v>
          </cell>
        </row>
        <row r="93">
          <cell r="G93">
            <v>40</v>
          </cell>
        </row>
        <row r="191">
          <cell r="G191">
            <v>55</v>
          </cell>
        </row>
        <row r="200">
          <cell r="G200">
            <v>40.4</v>
          </cell>
        </row>
        <row r="206">
          <cell r="G206">
            <v>10</v>
          </cell>
        </row>
        <row r="343">
          <cell r="G343">
            <v>160.5</v>
          </cell>
        </row>
        <row r="424">
          <cell r="G424">
            <v>3</v>
          </cell>
        </row>
        <row r="430">
          <cell r="G430">
            <v>160</v>
          </cell>
        </row>
        <row r="439">
          <cell r="G439">
            <v>200</v>
          </cell>
        </row>
        <row r="518">
          <cell r="G518">
            <v>50</v>
          </cell>
        </row>
        <row r="524">
          <cell r="G524">
            <v>26</v>
          </cell>
        </row>
        <row r="530">
          <cell r="G530">
            <v>63</v>
          </cell>
        </row>
        <row r="539">
          <cell r="G539">
            <v>150</v>
          </cell>
        </row>
        <row r="573">
          <cell r="G573">
            <v>16301.3</v>
          </cell>
        </row>
        <row r="600">
          <cell r="G600">
            <v>86.5</v>
          </cell>
        </row>
        <row r="608">
          <cell r="G608">
            <v>18337</v>
          </cell>
        </row>
        <row r="636">
          <cell r="G636">
            <v>6.1</v>
          </cell>
        </row>
        <row r="644">
          <cell r="G644">
            <v>70380.7</v>
          </cell>
        </row>
        <row r="655">
          <cell r="G655">
            <v>1000</v>
          </cell>
        </row>
        <row r="661">
          <cell r="G661">
            <v>1016.9</v>
          </cell>
        </row>
        <row r="669">
          <cell r="G669">
            <v>3408.7</v>
          </cell>
        </row>
        <row r="679">
          <cell r="G679">
            <v>42827.3</v>
          </cell>
        </row>
        <row r="767">
          <cell r="G767">
            <v>5728.8</v>
          </cell>
        </row>
        <row r="776">
          <cell r="G776">
            <v>545.4</v>
          </cell>
        </row>
        <row r="788">
          <cell r="G788">
            <v>377.6</v>
          </cell>
        </row>
        <row r="795">
          <cell r="G795">
            <v>1.4</v>
          </cell>
        </row>
        <row r="802">
          <cell r="G802">
            <v>51</v>
          </cell>
        </row>
        <row r="808">
          <cell r="G808">
            <v>4659.7999999999993</v>
          </cell>
        </row>
        <row r="838">
          <cell r="G838">
            <v>1076.5999999999999</v>
          </cell>
        </row>
        <row r="851">
          <cell r="G851">
            <v>10728.9</v>
          </cell>
        </row>
        <row r="869">
          <cell r="G869">
            <v>19</v>
          </cell>
        </row>
        <row r="875">
          <cell r="G875">
            <v>18.399999999999999</v>
          </cell>
        </row>
        <row r="883">
          <cell r="G883">
            <v>100</v>
          </cell>
        </row>
        <row r="890">
          <cell r="G890">
            <v>0.1</v>
          </cell>
        </row>
        <row r="897">
          <cell r="G897">
            <v>1014.6999999999999</v>
          </cell>
        </row>
        <row r="907">
          <cell r="G907">
            <v>50</v>
          </cell>
        </row>
        <row r="916">
          <cell r="G916">
            <v>700</v>
          </cell>
        </row>
        <row r="922">
          <cell r="G922">
            <v>30</v>
          </cell>
        </row>
        <row r="930">
          <cell r="G930">
            <v>30793.3</v>
          </cell>
        </row>
        <row r="957">
          <cell r="G957">
            <v>32367.200000000001</v>
          </cell>
        </row>
        <row r="978">
          <cell r="G978">
            <v>24090.799999999999</v>
          </cell>
        </row>
        <row r="1003">
          <cell r="G1003">
            <v>21</v>
          </cell>
        </row>
        <row r="1009">
          <cell r="G1009">
            <v>30.5</v>
          </cell>
        </row>
        <row r="1015">
          <cell r="G1015">
            <v>20</v>
          </cell>
        </row>
        <row r="1025">
          <cell r="G1025">
            <v>5</v>
          </cell>
        </row>
        <row r="1032">
          <cell r="G1032">
            <v>3.5</v>
          </cell>
        </row>
        <row r="1041">
          <cell r="G1041">
            <v>3.6</v>
          </cell>
        </row>
        <row r="1047">
          <cell r="G1047">
            <v>139</v>
          </cell>
        </row>
        <row r="1058">
          <cell r="G1058">
            <v>89.3</v>
          </cell>
        </row>
        <row r="1074">
          <cell r="G1074">
            <v>2</v>
          </cell>
        </row>
        <row r="1105">
          <cell r="G1105">
            <v>300.60000000000002</v>
          </cell>
        </row>
        <row r="1111">
          <cell r="G1111">
            <v>30</v>
          </cell>
        </row>
        <row r="1118">
          <cell r="G1118">
            <v>166337.20000000001</v>
          </cell>
        </row>
        <row r="1132">
          <cell r="G1132">
            <v>2343.6</v>
          </cell>
        </row>
        <row r="1166">
          <cell r="G1166">
            <v>4565.8999999999996</v>
          </cell>
        </row>
        <row r="1187">
          <cell r="G1187">
            <v>6</v>
          </cell>
        </row>
      </sheetData>
      <sheetData sheetId="1"/>
      <sheetData sheetId="2"/>
      <sheetData sheetId="3">
        <row r="9">
          <cell r="E9">
            <v>17948.5</v>
          </cell>
        </row>
        <row r="19">
          <cell r="E19">
            <v>2907.7</v>
          </cell>
        </row>
        <row r="28">
          <cell r="E28">
            <v>19784.699999999997</v>
          </cell>
        </row>
        <row r="43">
          <cell r="E43">
            <v>5859</v>
          </cell>
        </row>
        <row r="54">
          <cell r="E54">
            <v>2985.6</v>
          </cell>
        </row>
        <row r="64">
          <cell r="E64">
            <v>19993.800000000003</v>
          </cell>
        </row>
        <row r="72">
          <cell r="E72">
            <v>52</v>
          </cell>
        </row>
        <row r="86">
          <cell r="E86">
            <v>111823.9</v>
          </cell>
        </row>
        <row r="101">
          <cell r="E101">
            <v>316855.60000000003</v>
          </cell>
        </row>
        <row r="156">
          <cell r="E156">
            <v>18507.3</v>
          </cell>
        </row>
        <row r="180">
          <cell r="E180">
            <v>728.8</v>
          </cell>
        </row>
        <row r="192">
          <cell r="E192">
            <v>10811.6</v>
          </cell>
        </row>
        <row r="213">
          <cell r="E213">
            <v>3886.1000000000004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0"/>
  <sheetViews>
    <sheetView tabSelected="1" zoomScaleNormal="100" workbookViewId="0">
      <selection activeCell="F1" sqref="F1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5.28515625" style="1" customWidth="1"/>
    <col min="4" max="4" width="16.42578125" style="1" customWidth="1"/>
    <col min="5" max="5" width="16" style="1" customWidth="1"/>
    <col min="6" max="6" width="7.5703125" style="1" customWidth="1"/>
    <col min="7" max="7" width="12.7109375" style="7" customWidth="1"/>
    <col min="8" max="16384" width="9.140625" style="1"/>
  </cols>
  <sheetData>
    <row r="1" spans="1:9" ht="165.75" customHeight="1" x14ac:dyDescent="0.25">
      <c r="C1" s="97" t="s">
        <v>141</v>
      </c>
      <c r="D1" s="98"/>
      <c r="E1" s="98"/>
      <c r="F1" s="8"/>
      <c r="G1" s="8"/>
    </row>
    <row r="2" spans="1:9" ht="105.75" customHeight="1" x14ac:dyDescent="0.25">
      <c r="C2" s="97" t="s">
        <v>140</v>
      </c>
      <c r="D2" s="97"/>
      <c r="E2" s="97"/>
      <c r="F2" s="2"/>
      <c r="G2" s="2"/>
    </row>
    <row r="3" spans="1:9" ht="34.5" customHeight="1" x14ac:dyDescent="0.25">
      <c r="A3" s="96" t="s">
        <v>126</v>
      </c>
      <c r="B3" s="96"/>
      <c r="C3" s="96"/>
      <c r="D3" s="96"/>
      <c r="E3" s="96"/>
      <c r="F3" s="38"/>
      <c r="G3" s="3"/>
    </row>
    <row r="4" spans="1:9" ht="16.5" customHeight="1" x14ac:dyDescent="0.2">
      <c r="A4" s="37"/>
      <c r="B4" s="37"/>
      <c r="C4" s="37"/>
      <c r="D4" s="37"/>
      <c r="E4" s="37"/>
      <c r="F4" s="36"/>
      <c r="G4" s="36"/>
    </row>
    <row r="5" spans="1:9" ht="15" x14ac:dyDescent="0.25">
      <c r="D5" s="24"/>
      <c r="E5" s="3" t="s">
        <v>0</v>
      </c>
    </row>
    <row r="6" spans="1:9" ht="15" customHeight="1" x14ac:dyDescent="0.25">
      <c r="A6" s="88" t="s">
        <v>125</v>
      </c>
      <c r="B6" s="88" t="s">
        <v>1</v>
      </c>
      <c r="C6" s="91" t="s">
        <v>2</v>
      </c>
      <c r="D6" s="92"/>
      <c r="E6" s="93" t="s">
        <v>127</v>
      </c>
      <c r="F6" s="5"/>
      <c r="G6" s="22"/>
      <c r="H6" s="24"/>
      <c r="I6" s="24"/>
    </row>
    <row r="7" spans="1:9" ht="15" customHeight="1" x14ac:dyDescent="0.2">
      <c r="A7" s="89"/>
      <c r="B7" s="99"/>
      <c r="C7" s="101" t="s">
        <v>3</v>
      </c>
      <c r="D7" s="103" t="s">
        <v>4</v>
      </c>
      <c r="E7" s="94"/>
      <c r="F7" s="22"/>
      <c r="G7" s="22"/>
      <c r="H7" s="24"/>
      <c r="I7" s="24"/>
    </row>
    <row r="8" spans="1:9" ht="15" x14ac:dyDescent="0.2">
      <c r="A8" s="90"/>
      <c r="B8" s="100"/>
      <c r="C8" s="102"/>
      <c r="D8" s="104"/>
      <c r="E8" s="95"/>
      <c r="F8" s="22"/>
      <c r="G8" s="22"/>
      <c r="H8" s="24"/>
      <c r="I8" s="24"/>
    </row>
    <row r="9" spans="1:9" ht="60" x14ac:dyDescent="0.25">
      <c r="A9" s="39" t="s">
        <v>43</v>
      </c>
      <c r="B9" s="40" t="s">
        <v>5</v>
      </c>
      <c r="C9" s="41" t="s">
        <v>6</v>
      </c>
      <c r="D9" s="41" t="s">
        <v>44</v>
      </c>
      <c r="E9" s="42">
        <f>E10+E11+E12+E13+E14+E15+E16</f>
        <v>69531.299999999988</v>
      </c>
      <c r="F9" s="10"/>
      <c r="G9" s="11"/>
      <c r="H9" s="24"/>
      <c r="I9" s="24"/>
    </row>
    <row r="10" spans="1:9" ht="60" x14ac:dyDescent="0.25">
      <c r="A10" s="43" t="s">
        <v>45</v>
      </c>
      <c r="B10" s="44" t="s">
        <v>7</v>
      </c>
      <c r="C10" s="41" t="s">
        <v>6</v>
      </c>
      <c r="D10" s="45" t="s">
        <v>46</v>
      </c>
      <c r="E10" s="42">
        <f>SUM([1]целевые!E9)</f>
        <v>17948.5</v>
      </c>
      <c r="F10" s="10"/>
      <c r="G10" s="11"/>
      <c r="H10" s="24"/>
      <c r="I10" s="24"/>
    </row>
    <row r="11" spans="1:9" ht="60" x14ac:dyDescent="0.25">
      <c r="A11" s="43" t="s">
        <v>47</v>
      </c>
      <c r="B11" s="40" t="s">
        <v>8</v>
      </c>
      <c r="C11" s="41" t="s">
        <v>6</v>
      </c>
      <c r="D11" s="45" t="s">
        <v>48</v>
      </c>
      <c r="E11" s="42">
        <f>SUM([1]целевые!E19)</f>
        <v>2907.7</v>
      </c>
      <c r="F11" s="9"/>
      <c r="G11" s="11"/>
      <c r="H11" s="24"/>
      <c r="I11" s="24"/>
    </row>
    <row r="12" spans="1:9" ht="60" x14ac:dyDescent="0.25">
      <c r="A12" s="43" t="s">
        <v>49</v>
      </c>
      <c r="B12" s="44" t="s">
        <v>9</v>
      </c>
      <c r="C12" s="41" t="s">
        <v>6</v>
      </c>
      <c r="D12" s="46" t="s">
        <v>50</v>
      </c>
      <c r="E12" s="42">
        <f>SUM([1]целевые!E28)</f>
        <v>19784.699999999997</v>
      </c>
      <c r="F12" s="9"/>
      <c r="G12" s="11"/>
      <c r="H12" s="24"/>
      <c r="I12" s="24"/>
    </row>
    <row r="13" spans="1:9" ht="75" x14ac:dyDescent="0.25">
      <c r="A13" s="47" t="s">
        <v>51</v>
      </c>
      <c r="B13" s="40" t="s">
        <v>11</v>
      </c>
      <c r="C13" s="41" t="s">
        <v>6</v>
      </c>
      <c r="D13" s="46" t="s">
        <v>52</v>
      </c>
      <c r="E13" s="42">
        <f>SUM([1]целевые!E43)</f>
        <v>5859</v>
      </c>
      <c r="F13" s="9"/>
      <c r="G13" s="11"/>
      <c r="H13" s="24"/>
      <c r="I13" s="24"/>
    </row>
    <row r="14" spans="1:9" ht="60.75" customHeight="1" x14ac:dyDescent="0.25">
      <c r="A14" s="47" t="s">
        <v>53</v>
      </c>
      <c r="B14" s="40" t="s">
        <v>12</v>
      </c>
      <c r="C14" s="41" t="s">
        <v>6</v>
      </c>
      <c r="D14" s="45" t="s">
        <v>54</v>
      </c>
      <c r="E14" s="42">
        <f>SUM([1]целевые!E54)</f>
        <v>2985.6</v>
      </c>
      <c r="F14" s="9"/>
      <c r="G14" s="11"/>
      <c r="H14" s="24"/>
      <c r="I14" s="24"/>
    </row>
    <row r="15" spans="1:9" ht="75" x14ac:dyDescent="0.25">
      <c r="A15" s="48" t="s">
        <v>55</v>
      </c>
      <c r="B15" s="40" t="s">
        <v>13</v>
      </c>
      <c r="C15" s="41" t="s">
        <v>6</v>
      </c>
      <c r="D15" s="46" t="s">
        <v>56</v>
      </c>
      <c r="E15" s="42">
        <f>SUM([1]целевые!E64)</f>
        <v>19993.800000000003</v>
      </c>
      <c r="F15" s="9"/>
      <c r="G15" s="11"/>
      <c r="H15" s="24"/>
      <c r="I15" s="24"/>
    </row>
    <row r="16" spans="1:9" ht="90" x14ac:dyDescent="0.25">
      <c r="A16" s="49" t="s">
        <v>57</v>
      </c>
      <c r="B16" s="40" t="s">
        <v>58</v>
      </c>
      <c r="C16" s="41" t="s">
        <v>6</v>
      </c>
      <c r="D16" s="46" t="s">
        <v>59</v>
      </c>
      <c r="E16" s="42">
        <f>SUM([1]целевые!E72)</f>
        <v>52</v>
      </c>
      <c r="F16" s="9"/>
      <c r="G16" s="11"/>
      <c r="H16" s="24"/>
      <c r="I16" s="24"/>
    </row>
    <row r="17" spans="1:9" ht="30" x14ac:dyDescent="0.25">
      <c r="A17" s="50" t="s">
        <v>14</v>
      </c>
      <c r="B17" s="40" t="s">
        <v>12</v>
      </c>
      <c r="C17" s="41" t="s">
        <v>6</v>
      </c>
      <c r="D17" s="46"/>
      <c r="E17" s="42">
        <f>E18+E19+E20+E21</f>
        <v>217.20000000000002</v>
      </c>
      <c r="F17" s="9"/>
      <c r="G17" s="11"/>
      <c r="H17" s="24"/>
      <c r="I17" s="24"/>
    </row>
    <row r="18" spans="1:9" ht="75" x14ac:dyDescent="0.25">
      <c r="A18" s="51" t="s">
        <v>113</v>
      </c>
      <c r="B18" s="40"/>
      <c r="C18" s="41" t="s">
        <v>6</v>
      </c>
      <c r="D18" s="46" t="s">
        <v>114</v>
      </c>
      <c r="E18" s="42">
        <f>SUM('[1]7'!G77)</f>
        <v>3</v>
      </c>
      <c r="F18" s="9"/>
      <c r="G18" s="11"/>
      <c r="H18" s="24"/>
      <c r="I18" s="24"/>
    </row>
    <row r="19" spans="1:9" ht="75" x14ac:dyDescent="0.25">
      <c r="A19" s="39" t="s">
        <v>60</v>
      </c>
      <c r="B19" s="44" t="s">
        <v>61</v>
      </c>
      <c r="C19" s="41" t="s">
        <v>6</v>
      </c>
      <c r="D19" s="52">
        <v>1200000000</v>
      </c>
      <c r="E19" s="42">
        <f>SUM('[1]7'!G83+'[1]7'!G93+'[1]7'!G191)</f>
        <v>163.80000000000001</v>
      </c>
      <c r="F19" s="9"/>
      <c r="G19" s="11"/>
      <c r="H19" s="24"/>
      <c r="I19" s="24"/>
    </row>
    <row r="20" spans="1:9" ht="75" x14ac:dyDescent="0.25">
      <c r="A20" s="39" t="s">
        <v>62</v>
      </c>
      <c r="B20" s="40" t="s">
        <v>12</v>
      </c>
      <c r="C20" s="41" t="s">
        <v>6</v>
      </c>
      <c r="D20" s="53" t="s">
        <v>63</v>
      </c>
      <c r="E20" s="42">
        <f>SUM('[1]7'!G200)</f>
        <v>40.4</v>
      </c>
      <c r="F20" s="9"/>
      <c r="G20" s="11"/>
      <c r="H20" s="24"/>
      <c r="I20" s="24"/>
    </row>
    <row r="21" spans="1:9" ht="105" x14ac:dyDescent="0.25">
      <c r="A21" s="49" t="s">
        <v>128</v>
      </c>
      <c r="B21" s="44" t="s">
        <v>10</v>
      </c>
      <c r="C21" s="41" t="s">
        <v>6</v>
      </c>
      <c r="D21" s="54">
        <v>2300000000</v>
      </c>
      <c r="E21" s="42">
        <f>SUM('[1]7'!G206)</f>
        <v>10</v>
      </c>
      <c r="F21" s="9"/>
      <c r="G21" s="11"/>
      <c r="H21" s="24"/>
      <c r="I21" s="24"/>
    </row>
    <row r="22" spans="1:9" ht="15.75" x14ac:dyDescent="0.25">
      <c r="A22" s="55" t="s">
        <v>15</v>
      </c>
      <c r="B22" s="56"/>
      <c r="C22" s="57" t="s">
        <v>6</v>
      </c>
      <c r="D22" s="58"/>
      <c r="E22" s="59">
        <f>E9+E17</f>
        <v>69748.499999999985</v>
      </c>
      <c r="F22" s="9"/>
      <c r="G22" s="11"/>
      <c r="H22" s="24"/>
      <c r="I22" s="24"/>
    </row>
    <row r="23" spans="1:9" ht="45" x14ac:dyDescent="0.25">
      <c r="A23" s="39" t="s">
        <v>64</v>
      </c>
      <c r="B23" s="60"/>
      <c r="C23" s="41" t="s">
        <v>16</v>
      </c>
      <c r="D23" s="45" t="s">
        <v>65</v>
      </c>
      <c r="E23" s="61">
        <f>E24+E25+E26+E27+E28+E29</f>
        <v>462613.29999999993</v>
      </c>
      <c r="F23" s="9"/>
      <c r="G23" s="11"/>
      <c r="H23" s="24"/>
      <c r="I23" s="24"/>
    </row>
    <row r="24" spans="1:9" ht="53.25" customHeight="1" x14ac:dyDescent="0.25">
      <c r="A24" s="47" t="s">
        <v>66</v>
      </c>
      <c r="B24" s="62" t="s">
        <v>17</v>
      </c>
      <c r="C24" s="63" t="s">
        <v>16</v>
      </c>
      <c r="D24" s="64" t="s">
        <v>67</v>
      </c>
      <c r="E24" s="61">
        <f>SUM([1]целевые!E86)</f>
        <v>111823.9</v>
      </c>
      <c r="F24" s="9"/>
      <c r="G24" s="11"/>
      <c r="H24" s="24"/>
      <c r="I24" s="24"/>
    </row>
    <row r="25" spans="1:9" ht="60" x14ac:dyDescent="0.25">
      <c r="A25" s="47" t="s">
        <v>68</v>
      </c>
      <c r="B25" s="62" t="s">
        <v>18</v>
      </c>
      <c r="C25" s="41" t="s">
        <v>16</v>
      </c>
      <c r="D25" s="45" t="s">
        <v>69</v>
      </c>
      <c r="E25" s="65">
        <f>SUM([1]целевые!E101)</f>
        <v>316855.60000000003</v>
      </c>
      <c r="F25" s="9"/>
      <c r="G25" s="11"/>
      <c r="H25" s="24"/>
      <c r="I25" s="24"/>
    </row>
    <row r="26" spans="1:9" ht="60" x14ac:dyDescent="0.25">
      <c r="A26" s="47" t="s">
        <v>70</v>
      </c>
      <c r="B26" s="62" t="s">
        <v>19</v>
      </c>
      <c r="C26" s="41" t="s">
        <v>16</v>
      </c>
      <c r="D26" s="45" t="s">
        <v>71</v>
      </c>
      <c r="E26" s="42">
        <f>SUM([1]целевые!E156)</f>
        <v>18507.3</v>
      </c>
      <c r="F26" s="9"/>
      <c r="G26" s="11"/>
      <c r="H26" s="24"/>
      <c r="I26" s="24"/>
    </row>
    <row r="27" spans="1:9" ht="60" x14ac:dyDescent="0.25">
      <c r="A27" s="39" t="s">
        <v>72</v>
      </c>
      <c r="B27" s="40" t="s">
        <v>20</v>
      </c>
      <c r="C27" s="41" t="s">
        <v>16</v>
      </c>
      <c r="D27" s="45" t="s">
        <v>73</v>
      </c>
      <c r="E27" s="42">
        <f>SUM([1]целевые!E180)</f>
        <v>728.8</v>
      </c>
      <c r="F27" s="9"/>
      <c r="G27" s="11"/>
      <c r="H27" s="24"/>
      <c r="I27" s="24"/>
    </row>
    <row r="28" spans="1:9" ht="75" x14ac:dyDescent="0.25">
      <c r="A28" s="47" t="s">
        <v>74</v>
      </c>
      <c r="B28" s="62" t="s">
        <v>75</v>
      </c>
      <c r="C28" s="41" t="s">
        <v>16</v>
      </c>
      <c r="D28" s="45" t="s">
        <v>76</v>
      </c>
      <c r="E28" s="42">
        <f>SUM([1]целевые!E192)</f>
        <v>10811.6</v>
      </c>
      <c r="F28" s="9"/>
      <c r="G28" s="11"/>
      <c r="H28" s="24"/>
      <c r="I28" s="24"/>
    </row>
    <row r="29" spans="1:9" ht="75" x14ac:dyDescent="0.25">
      <c r="A29" s="43" t="s">
        <v>77</v>
      </c>
      <c r="B29" s="40" t="s">
        <v>20</v>
      </c>
      <c r="C29" s="41" t="s">
        <v>16</v>
      </c>
      <c r="D29" s="53" t="s">
        <v>78</v>
      </c>
      <c r="E29" s="42">
        <f>SUM([1]целевые!E213)</f>
        <v>3886.1000000000004</v>
      </c>
      <c r="F29" s="9"/>
      <c r="G29" s="11"/>
      <c r="H29" s="24"/>
      <c r="I29" s="24"/>
    </row>
    <row r="30" spans="1:9" ht="30" x14ac:dyDescent="0.25">
      <c r="A30" s="50" t="s">
        <v>21</v>
      </c>
      <c r="B30" s="40" t="s">
        <v>20</v>
      </c>
      <c r="C30" s="41" t="s">
        <v>16</v>
      </c>
      <c r="D30" s="66"/>
      <c r="E30" s="42">
        <f>E31+E32+E33+E35+E36+E34</f>
        <v>812.5</v>
      </c>
      <c r="F30" s="9"/>
      <c r="G30" s="11"/>
      <c r="H30" s="24"/>
      <c r="I30" s="24"/>
    </row>
    <row r="31" spans="1:9" ht="75" x14ac:dyDescent="0.25">
      <c r="A31" s="50" t="s">
        <v>123</v>
      </c>
      <c r="B31" s="40" t="s">
        <v>20</v>
      </c>
      <c r="C31" s="41" t="s">
        <v>16</v>
      </c>
      <c r="D31" s="67" t="s">
        <v>79</v>
      </c>
      <c r="E31" s="68">
        <f>SUM('[1]7'!G343)</f>
        <v>160.5</v>
      </c>
      <c r="F31" s="9"/>
      <c r="G31" s="11"/>
      <c r="H31" s="24"/>
      <c r="I31" s="24"/>
    </row>
    <row r="32" spans="1:9" ht="75" x14ac:dyDescent="0.25">
      <c r="A32" s="49" t="s">
        <v>80</v>
      </c>
      <c r="B32" s="62" t="s">
        <v>81</v>
      </c>
      <c r="C32" s="41" t="s">
        <v>16</v>
      </c>
      <c r="D32" s="53" t="s">
        <v>82</v>
      </c>
      <c r="E32" s="69">
        <f>SUM('[1]7'!G518)</f>
        <v>50</v>
      </c>
      <c r="F32" s="9"/>
      <c r="G32" s="11"/>
      <c r="H32" s="24"/>
      <c r="I32" s="24"/>
    </row>
    <row r="33" spans="1:9" ht="75" x14ac:dyDescent="0.25">
      <c r="A33" s="49" t="s">
        <v>83</v>
      </c>
      <c r="B33" s="62" t="s">
        <v>129</v>
      </c>
      <c r="C33" s="41" t="s">
        <v>16</v>
      </c>
      <c r="D33" s="53" t="s">
        <v>84</v>
      </c>
      <c r="E33" s="69">
        <f>SUM('[1]7'!G524)</f>
        <v>26</v>
      </c>
      <c r="F33" s="9"/>
      <c r="G33" s="11"/>
      <c r="H33" s="24"/>
      <c r="I33" s="24"/>
    </row>
    <row r="34" spans="1:9" ht="75" x14ac:dyDescent="0.25">
      <c r="A34" s="51" t="s">
        <v>113</v>
      </c>
      <c r="B34" s="62"/>
      <c r="C34" s="41" t="s">
        <v>16</v>
      </c>
      <c r="D34" s="53" t="s">
        <v>114</v>
      </c>
      <c r="E34" s="69">
        <f>SUM('[1]7'!G424)</f>
        <v>3</v>
      </c>
      <c r="F34" s="9"/>
      <c r="G34" s="11"/>
      <c r="H34" s="24"/>
      <c r="I34" s="24"/>
    </row>
    <row r="35" spans="1:9" ht="75" x14ac:dyDescent="0.25">
      <c r="A35" s="49" t="s">
        <v>60</v>
      </c>
      <c r="B35" s="62" t="s">
        <v>20</v>
      </c>
      <c r="C35" s="41" t="s">
        <v>16</v>
      </c>
      <c r="D35" s="70">
        <v>1200000000</v>
      </c>
      <c r="E35" s="42">
        <f>SUM('[1]7'!G430+'[1]7'!G530)</f>
        <v>223</v>
      </c>
      <c r="F35" s="9"/>
      <c r="G35" s="11"/>
      <c r="H35" s="24"/>
      <c r="I35" s="24"/>
    </row>
    <row r="36" spans="1:9" ht="90" x14ac:dyDescent="0.25">
      <c r="A36" s="47" t="s">
        <v>85</v>
      </c>
      <c r="B36" s="62" t="s">
        <v>20</v>
      </c>
      <c r="C36" s="41" t="s">
        <v>16</v>
      </c>
      <c r="D36" s="70">
        <v>1400000000</v>
      </c>
      <c r="E36" s="42">
        <f>SUM('[1]7'!G539+'[1]7'!G439)</f>
        <v>350</v>
      </c>
      <c r="F36" s="9"/>
      <c r="G36" s="11"/>
      <c r="H36" s="24"/>
      <c r="I36" s="24"/>
    </row>
    <row r="37" spans="1:9" ht="15.75" x14ac:dyDescent="0.25">
      <c r="A37" s="71" t="s">
        <v>22</v>
      </c>
      <c r="B37" s="72"/>
      <c r="C37" s="57" t="s">
        <v>16</v>
      </c>
      <c r="D37" s="58"/>
      <c r="E37" s="42">
        <f>E23+E30</f>
        <v>463425.79999999993</v>
      </c>
      <c r="F37" s="9"/>
      <c r="G37" s="11"/>
      <c r="H37" s="24"/>
      <c r="I37" s="24"/>
    </row>
    <row r="38" spans="1:9" ht="60" x14ac:dyDescent="0.25">
      <c r="A38" s="4" t="s">
        <v>98</v>
      </c>
      <c r="B38" s="73" t="s">
        <v>23</v>
      </c>
      <c r="C38" s="57" t="s">
        <v>24</v>
      </c>
      <c r="D38" s="86" t="s">
        <v>99</v>
      </c>
      <c r="E38" s="42">
        <f>SUM('[1]7'!G655)</f>
        <v>1000</v>
      </c>
      <c r="F38" s="9"/>
      <c r="G38" s="11"/>
      <c r="H38" s="24"/>
      <c r="I38" s="24"/>
    </row>
    <row r="39" spans="1:9" ht="105" x14ac:dyDescent="0.25">
      <c r="A39" s="47" t="s">
        <v>130</v>
      </c>
      <c r="B39" s="73" t="s">
        <v>131</v>
      </c>
      <c r="C39" s="41" t="s">
        <v>24</v>
      </c>
      <c r="D39" s="45" t="s">
        <v>132</v>
      </c>
      <c r="E39" s="42">
        <f>SUM('[1]7'!G600)</f>
        <v>86.5</v>
      </c>
      <c r="F39" s="9"/>
      <c r="G39" s="11"/>
      <c r="H39" s="24"/>
      <c r="I39" s="24"/>
    </row>
    <row r="40" spans="1:9" ht="60" x14ac:dyDescent="0.25">
      <c r="A40" s="49" t="s">
        <v>88</v>
      </c>
      <c r="B40" s="73" t="s">
        <v>23</v>
      </c>
      <c r="C40" s="41" t="s">
        <v>24</v>
      </c>
      <c r="D40" s="53" t="s">
        <v>89</v>
      </c>
      <c r="E40" s="42">
        <f>SUM('[1]7'!G661)</f>
        <v>1016.9</v>
      </c>
      <c r="F40" s="9"/>
      <c r="G40" s="11"/>
      <c r="H40" s="24"/>
      <c r="I40" s="24"/>
    </row>
    <row r="41" spans="1:9" ht="105" x14ac:dyDescent="0.25">
      <c r="A41" s="43" t="s">
        <v>90</v>
      </c>
      <c r="B41" s="73" t="s">
        <v>133</v>
      </c>
      <c r="C41" s="41" t="s">
        <v>24</v>
      </c>
      <c r="D41" s="45" t="s">
        <v>91</v>
      </c>
      <c r="E41" s="42">
        <f>SUM(E42:E44)</f>
        <v>105025.1</v>
      </c>
      <c r="F41" s="9"/>
      <c r="G41" s="11"/>
      <c r="H41" s="24"/>
      <c r="I41" s="24"/>
    </row>
    <row r="42" spans="1:9" ht="75" x14ac:dyDescent="0.25">
      <c r="A42" s="43" t="s">
        <v>92</v>
      </c>
      <c r="B42" s="73" t="s">
        <v>23</v>
      </c>
      <c r="C42" s="41" t="s">
        <v>24</v>
      </c>
      <c r="D42" s="45" t="s">
        <v>93</v>
      </c>
      <c r="E42" s="42">
        <f>SUM('[1]7'!G573+'[1]7'!G608)</f>
        <v>34638.300000000003</v>
      </c>
      <c r="F42" s="9"/>
      <c r="G42" s="11"/>
      <c r="H42" s="24"/>
      <c r="I42" s="24"/>
    </row>
    <row r="43" spans="1:9" ht="60" x14ac:dyDescent="0.25">
      <c r="A43" s="49" t="s">
        <v>94</v>
      </c>
      <c r="B43" s="73" t="s">
        <v>23</v>
      </c>
      <c r="C43" s="41" t="s">
        <v>24</v>
      </c>
      <c r="D43" s="70">
        <v>1920000000</v>
      </c>
      <c r="E43" s="42">
        <f>SUM('[1]7'!G644)</f>
        <v>70380.7</v>
      </c>
      <c r="F43" s="9"/>
      <c r="G43" s="11"/>
      <c r="H43" s="24"/>
      <c r="I43" s="24"/>
    </row>
    <row r="44" spans="1:9" ht="90" x14ac:dyDescent="0.25">
      <c r="A44" s="43" t="s">
        <v>95</v>
      </c>
      <c r="B44" s="73" t="s">
        <v>23</v>
      </c>
      <c r="C44" s="41" t="s">
        <v>24</v>
      </c>
      <c r="D44" s="74">
        <v>1930000000</v>
      </c>
      <c r="E44" s="68">
        <f>SUM('[1]7'!G636)</f>
        <v>6.1</v>
      </c>
      <c r="F44" s="9"/>
      <c r="G44" s="11"/>
      <c r="H44" s="24"/>
      <c r="I44" s="24"/>
    </row>
    <row r="45" spans="1:9" ht="31.5" x14ac:dyDescent="0.25">
      <c r="A45" s="71" t="s">
        <v>25</v>
      </c>
      <c r="B45" s="72"/>
      <c r="C45" s="75" t="s">
        <v>24</v>
      </c>
      <c r="D45" s="76"/>
      <c r="E45" s="68">
        <f>E39+E40+E41+E38</f>
        <v>107128.5</v>
      </c>
      <c r="F45" s="9"/>
      <c r="G45" s="11"/>
      <c r="H45" s="24"/>
      <c r="I45" s="24"/>
    </row>
    <row r="46" spans="1:9" ht="60" x14ac:dyDescent="0.25">
      <c r="A46" s="49" t="s">
        <v>96</v>
      </c>
      <c r="B46" s="40" t="s">
        <v>26</v>
      </c>
      <c r="C46" s="63" t="s">
        <v>27</v>
      </c>
      <c r="D46" s="53" t="s">
        <v>97</v>
      </c>
      <c r="E46" s="68">
        <f>SUM('[1]7'!G883)</f>
        <v>100</v>
      </c>
      <c r="F46" s="9"/>
      <c r="G46" s="11"/>
      <c r="H46" s="24"/>
      <c r="I46" s="24"/>
    </row>
    <row r="47" spans="1:9" ht="60" x14ac:dyDescent="0.25">
      <c r="A47" s="47" t="s">
        <v>98</v>
      </c>
      <c r="B47" s="40" t="s">
        <v>26</v>
      </c>
      <c r="C47" s="63" t="s">
        <v>27</v>
      </c>
      <c r="D47" s="77" t="s">
        <v>99</v>
      </c>
      <c r="E47" s="69">
        <f>SUM(E48:E51)</f>
        <v>233.89999999999998</v>
      </c>
      <c r="F47" s="16"/>
      <c r="G47" s="17"/>
      <c r="H47" s="24"/>
      <c r="I47" s="24"/>
    </row>
    <row r="48" spans="1:9" ht="60" x14ac:dyDescent="0.25">
      <c r="A48" s="43" t="s">
        <v>100</v>
      </c>
      <c r="B48" s="40" t="s">
        <v>26</v>
      </c>
      <c r="C48" s="63" t="s">
        <v>27</v>
      </c>
      <c r="D48" s="53" t="s">
        <v>101</v>
      </c>
      <c r="E48" s="42">
        <f>SUM('[1]7'!G1041)</f>
        <v>3.6</v>
      </c>
      <c r="F48" s="9"/>
      <c r="G48" s="11"/>
      <c r="H48" s="24"/>
      <c r="I48" s="24"/>
    </row>
    <row r="49" spans="1:9" ht="120" x14ac:dyDescent="0.25">
      <c r="A49" s="43" t="s">
        <v>102</v>
      </c>
      <c r="B49" s="40" t="s">
        <v>26</v>
      </c>
      <c r="C49" s="63" t="s">
        <v>27</v>
      </c>
      <c r="D49" s="53" t="s">
        <v>103</v>
      </c>
      <c r="E49" s="42">
        <f>SUM('[1]7'!G1047)</f>
        <v>139</v>
      </c>
      <c r="F49" s="9"/>
      <c r="G49" s="11"/>
      <c r="H49" s="24"/>
      <c r="I49" s="24"/>
    </row>
    <row r="50" spans="1:9" ht="75" x14ac:dyDescent="0.25">
      <c r="A50" s="49" t="s">
        <v>104</v>
      </c>
      <c r="B50" s="40" t="s">
        <v>26</v>
      </c>
      <c r="C50" s="63" t="s">
        <v>27</v>
      </c>
      <c r="D50" s="53" t="s">
        <v>105</v>
      </c>
      <c r="E50" s="42">
        <f>SUM('[1]7'!G1058)</f>
        <v>89.3</v>
      </c>
      <c r="F50" s="9"/>
      <c r="G50" s="11"/>
      <c r="H50" s="24"/>
      <c r="I50" s="24"/>
    </row>
    <row r="51" spans="1:9" ht="60" x14ac:dyDescent="0.25">
      <c r="A51" s="49" t="s">
        <v>106</v>
      </c>
      <c r="B51" s="40" t="s">
        <v>26</v>
      </c>
      <c r="C51" s="63" t="s">
        <v>27</v>
      </c>
      <c r="D51" s="53" t="s">
        <v>107</v>
      </c>
      <c r="E51" s="42">
        <f>SUM('[1]7'!G1074)</f>
        <v>2</v>
      </c>
      <c r="F51" s="9"/>
      <c r="G51" s="11"/>
      <c r="H51" s="24"/>
      <c r="I51" s="24"/>
    </row>
    <row r="52" spans="1:9" ht="75" x14ac:dyDescent="0.25">
      <c r="A52" s="43" t="s">
        <v>123</v>
      </c>
      <c r="B52" s="40" t="s">
        <v>26</v>
      </c>
      <c r="C52" s="63" t="s">
        <v>27</v>
      </c>
      <c r="D52" s="53" t="s">
        <v>79</v>
      </c>
      <c r="E52" s="42">
        <f>SUM('[1]7'!G776+'[1]7'!G916+'[1]7'!G957+'[1]7'!G978+'[1]7'!G1118+'[1]7'!G897)</f>
        <v>225055.30000000002</v>
      </c>
      <c r="F52" s="9"/>
      <c r="G52" s="11"/>
      <c r="H52" s="24"/>
      <c r="I52" s="24"/>
    </row>
    <row r="53" spans="1:9" ht="90" x14ac:dyDescent="0.25">
      <c r="A53" s="43" t="s">
        <v>108</v>
      </c>
      <c r="B53" s="40" t="s">
        <v>26</v>
      </c>
      <c r="C53" s="63" t="s">
        <v>27</v>
      </c>
      <c r="D53" s="78" t="s">
        <v>109</v>
      </c>
      <c r="E53" s="42">
        <f>SUM('[1]7'!G907)</f>
        <v>50</v>
      </c>
      <c r="F53" s="9"/>
      <c r="G53" s="11"/>
      <c r="H53" s="24"/>
      <c r="I53" s="24"/>
    </row>
    <row r="54" spans="1:9" ht="75" x14ac:dyDescent="0.25">
      <c r="A54" s="43" t="s">
        <v>110</v>
      </c>
      <c r="B54" s="40" t="s">
        <v>26</v>
      </c>
      <c r="C54" s="63" t="s">
        <v>27</v>
      </c>
      <c r="D54" s="77" t="s">
        <v>91</v>
      </c>
      <c r="E54" s="42">
        <f>E55</f>
        <v>54359.4</v>
      </c>
      <c r="F54" s="9"/>
      <c r="G54" s="11"/>
      <c r="H54" s="24"/>
      <c r="I54" s="24"/>
    </row>
    <row r="55" spans="1:9" ht="75" x14ac:dyDescent="0.25">
      <c r="A55" s="79" t="s">
        <v>111</v>
      </c>
      <c r="B55" s="40" t="s">
        <v>26</v>
      </c>
      <c r="C55" s="63" t="s">
        <v>27</v>
      </c>
      <c r="D55" s="53" t="s">
        <v>93</v>
      </c>
      <c r="E55" s="42">
        <f>SUM('[1]7'!G669+'[1]7'!G679+'[1]7'!G767+'[1]7'!G802+'[1]7'!G1132)</f>
        <v>54359.4</v>
      </c>
      <c r="F55" s="9"/>
      <c r="G55" s="11"/>
      <c r="H55" s="24"/>
      <c r="I55" s="24"/>
    </row>
    <row r="56" spans="1:9" ht="75" x14ac:dyDescent="0.25">
      <c r="A56" s="47" t="s">
        <v>112</v>
      </c>
      <c r="B56" s="40" t="s">
        <v>28</v>
      </c>
      <c r="C56" s="63" t="s">
        <v>27</v>
      </c>
      <c r="D56" s="53" t="s">
        <v>84</v>
      </c>
      <c r="E56" s="42">
        <f>SUM('[1]7'!G851+'[1]7'!G1015)</f>
        <v>10748.9</v>
      </c>
      <c r="F56" s="9"/>
      <c r="G56" s="11"/>
      <c r="H56" s="24"/>
      <c r="I56" s="24"/>
    </row>
    <row r="57" spans="1:9" ht="75" x14ac:dyDescent="0.25">
      <c r="A57" s="47" t="s">
        <v>113</v>
      </c>
      <c r="B57" s="40" t="s">
        <v>26</v>
      </c>
      <c r="C57" s="63" t="s">
        <v>27</v>
      </c>
      <c r="D57" s="53" t="s">
        <v>114</v>
      </c>
      <c r="E57" s="42">
        <f>SUM('[1]7'!G1003)</f>
        <v>21</v>
      </c>
      <c r="F57" s="9"/>
      <c r="G57" s="11"/>
      <c r="H57" s="24"/>
      <c r="I57" s="24"/>
    </row>
    <row r="58" spans="1:9" ht="75" x14ac:dyDescent="0.25">
      <c r="A58" s="47" t="s">
        <v>115</v>
      </c>
      <c r="B58" s="40" t="s">
        <v>26</v>
      </c>
      <c r="C58" s="63" t="s">
        <v>27</v>
      </c>
      <c r="D58" s="70">
        <v>1000000000</v>
      </c>
      <c r="E58" s="42">
        <f>SUM('[1]7'!G869)</f>
        <v>19</v>
      </c>
      <c r="F58" s="9"/>
      <c r="G58" s="11"/>
      <c r="H58" s="24"/>
      <c r="I58" s="24"/>
    </row>
    <row r="59" spans="1:9" ht="90" x14ac:dyDescent="0.25">
      <c r="A59" s="47" t="s">
        <v>134</v>
      </c>
      <c r="B59" s="40" t="s">
        <v>26</v>
      </c>
      <c r="C59" s="63" t="s">
        <v>27</v>
      </c>
      <c r="D59" s="53" t="s">
        <v>116</v>
      </c>
      <c r="E59" s="42">
        <f>SUM('[1]7'!G875)</f>
        <v>18.399999999999999</v>
      </c>
      <c r="F59" s="9"/>
      <c r="G59" s="11"/>
      <c r="H59" s="24"/>
      <c r="I59" s="24"/>
    </row>
    <row r="60" spans="1:9" ht="75" x14ac:dyDescent="0.25">
      <c r="A60" s="43" t="s">
        <v>60</v>
      </c>
      <c r="B60" s="40" t="s">
        <v>26</v>
      </c>
      <c r="C60" s="63" t="s">
        <v>27</v>
      </c>
      <c r="D60" s="53">
        <v>1200000000</v>
      </c>
      <c r="E60" s="42">
        <f>SUM('[1]7'!G788+'[1]7'!G1009)</f>
        <v>408.1</v>
      </c>
      <c r="F60" s="9"/>
      <c r="G60" s="11"/>
      <c r="H60" s="24"/>
      <c r="I60" s="24"/>
    </row>
    <row r="61" spans="1:9" ht="60" x14ac:dyDescent="0.25">
      <c r="A61" s="43" t="s">
        <v>117</v>
      </c>
      <c r="B61" s="40" t="s">
        <v>26</v>
      </c>
      <c r="C61" s="63" t="s">
        <v>27</v>
      </c>
      <c r="D61" s="53" t="s">
        <v>89</v>
      </c>
      <c r="E61" s="42">
        <f>SUM('[1]7'!G930)</f>
        <v>30793.3</v>
      </c>
      <c r="F61" s="9"/>
      <c r="G61" s="11"/>
      <c r="H61" s="24"/>
      <c r="I61" s="24"/>
    </row>
    <row r="62" spans="1:9" ht="90" x14ac:dyDescent="0.25">
      <c r="A62" s="4" t="s">
        <v>85</v>
      </c>
      <c r="B62" s="40" t="s">
        <v>26</v>
      </c>
      <c r="C62" s="63" t="s">
        <v>27</v>
      </c>
      <c r="D62" s="53" t="s">
        <v>135</v>
      </c>
      <c r="E62" s="42">
        <f>SUM('[1]7'!G1025)</f>
        <v>5</v>
      </c>
      <c r="F62" s="9"/>
      <c r="G62" s="11"/>
      <c r="H62" s="24"/>
      <c r="I62" s="24"/>
    </row>
    <row r="63" spans="1:9" ht="90" x14ac:dyDescent="0.25">
      <c r="A63" s="47" t="s">
        <v>86</v>
      </c>
      <c r="B63" s="40" t="s">
        <v>26</v>
      </c>
      <c r="C63" s="41" t="s">
        <v>27</v>
      </c>
      <c r="D63" s="53" t="s">
        <v>87</v>
      </c>
      <c r="E63" s="42">
        <f>SUM('[1]7'!G795)</f>
        <v>1.4</v>
      </c>
      <c r="F63" s="9"/>
      <c r="G63" s="11"/>
      <c r="H63" s="24"/>
      <c r="I63" s="24"/>
    </row>
    <row r="64" spans="1:9" ht="75" x14ac:dyDescent="0.25">
      <c r="A64" s="43" t="s">
        <v>118</v>
      </c>
      <c r="B64" s="40" t="s">
        <v>26</v>
      </c>
      <c r="C64" s="41" t="s">
        <v>27</v>
      </c>
      <c r="D64" s="53" t="s">
        <v>119</v>
      </c>
      <c r="E64" s="68">
        <f>SUM(E65:E66)</f>
        <v>330.6</v>
      </c>
      <c r="F64" s="9"/>
      <c r="G64" s="11"/>
      <c r="H64" s="24"/>
      <c r="I64" s="24"/>
    </row>
    <row r="65" spans="1:9" ht="75" x14ac:dyDescent="0.25">
      <c r="A65" s="43" t="s">
        <v>120</v>
      </c>
      <c r="B65" s="40" t="s">
        <v>26</v>
      </c>
      <c r="C65" s="80" t="s">
        <v>27</v>
      </c>
      <c r="D65" s="53" t="s">
        <v>121</v>
      </c>
      <c r="E65" s="68">
        <f>SUM('[1]7'!G1105)</f>
        <v>300.60000000000002</v>
      </c>
      <c r="F65" s="9"/>
      <c r="G65" s="11"/>
      <c r="H65" s="24"/>
      <c r="I65" s="24"/>
    </row>
    <row r="66" spans="1:9" ht="75" x14ac:dyDescent="0.25">
      <c r="A66" s="43" t="s">
        <v>136</v>
      </c>
      <c r="B66" s="40" t="s">
        <v>26</v>
      </c>
      <c r="C66" s="80" t="s">
        <v>27</v>
      </c>
      <c r="D66" s="53" t="s">
        <v>137</v>
      </c>
      <c r="E66" s="68">
        <f>SUM('[1]7'!G1111)</f>
        <v>30</v>
      </c>
      <c r="F66" s="9"/>
      <c r="G66" s="11"/>
      <c r="H66" s="24"/>
      <c r="I66" s="24"/>
    </row>
    <row r="67" spans="1:9" ht="75" x14ac:dyDescent="0.25">
      <c r="A67" s="43" t="s">
        <v>124</v>
      </c>
      <c r="B67" s="40" t="s">
        <v>29</v>
      </c>
      <c r="C67" s="41" t="s">
        <v>27</v>
      </c>
      <c r="D67" s="81">
        <v>2000000000</v>
      </c>
      <c r="E67" s="68">
        <f>SUM('[1]7'!G808+'[1]7'!G1032+'[1]7'!G922)</f>
        <v>4693.2999999999993</v>
      </c>
      <c r="G67" s="11"/>
      <c r="H67" s="24"/>
      <c r="I67" s="24"/>
    </row>
    <row r="68" spans="1:9" ht="19.5" customHeight="1" x14ac:dyDescent="0.25">
      <c r="A68" s="4" t="s">
        <v>138</v>
      </c>
      <c r="B68" s="40" t="s">
        <v>26</v>
      </c>
      <c r="C68" s="41" t="s">
        <v>27</v>
      </c>
      <c r="D68" s="81">
        <v>2400000000</v>
      </c>
      <c r="E68" s="68">
        <f>SUM('[1]7'!G890)</f>
        <v>0.1</v>
      </c>
      <c r="G68" s="11"/>
      <c r="H68" s="24"/>
      <c r="I68" s="24"/>
    </row>
    <row r="69" spans="1:9" ht="75" x14ac:dyDescent="0.25">
      <c r="A69" s="4" t="s">
        <v>139</v>
      </c>
      <c r="B69" s="40" t="s">
        <v>26</v>
      </c>
      <c r="C69" s="41" t="s">
        <v>27</v>
      </c>
      <c r="D69" s="81">
        <v>2500000000</v>
      </c>
      <c r="E69" s="68">
        <f>SUM('[1]7'!G838)</f>
        <v>1076.5999999999999</v>
      </c>
      <c r="G69" s="11"/>
      <c r="H69" s="24"/>
      <c r="I69" s="24"/>
    </row>
    <row r="70" spans="1:9" ht="15.75" x14ac:dyDescent="0.25">
      <c r="A70" s="82" t="s">
        <v>30</v>
      </c>
      <c r="B70" s="62"/>
      <c r="C70" s="57" t="s">
        <v>27</v>
      </c>
      <c r="D70" s="83"/>
      <c r="E70" s="68">
        <f>SUM(E67+E64+E63+E61+E60+E59+E58+E57+E56+E54+E53+E52+E47+E46+E62+E68+E69)</f>
        <v>327914.3</v>
      </c>
      <c r="G70" s="11"/>
      <c r="H70" s="24"/>
      <c r="I70" s="24"/>
    </row>
    <row r="71" spans="1:9" ht="75" x14ac:dyDescent="0.25">
      <c r="A71" s="48" t="s">
        <v>130</v>
      </c>
      <c r="B71" s="40" t="s">
        <v>31</v>
      </c>
      <c r="C71" s="41" t="s">
        <v>32</v>
      </c>
      <c r="D71" s="53" t="s">
        <v>132</v>
      </c>
      <c r="E71" s="68">
        <f>SUM('[1]7'!G1187)</f>
        <v>6</v>
      </c>
      <c r="G71" s="11"/>
      <c r="H71" s="24"/>
      <c r="I71" s="24"/>
    </row>
    <row r="72" spans="1:9" ht="75" x14ac:dyDescent="0.25">
      <c r="A72" s="43" t="s">
        <v>90</v>
      </c>
      <c r="B72" s="40" t="s">
        <v>31</v>
      </c>
      <c r="C72" s="41" t="s">
        <v>32</v>
      </c>
      <c r="D72" s="53" t="s">
        <v>91</v>
      </c>
      <c r="E72" s="68">
        <f>SUM('[1]7'!G1166)</f>
        <v>4565.8999999999996</v>
      </c>
      <c r="G72" s="11"/>
      <c r="H72" s="24"/>
      <c r="I72" s="24"/>
    </row>
    <row r="73" spans="1:9" ht="47.25" x14ac:dyDescent="0.25">
      <c r="A73" s="84" t="s">
        <v>33</v>
      </c>
      <c r="B73" s="40"/>
      <c r="C73" s="57" t="s">
        <v>32</v>
      </c>
      <c r="D73" s="83"/>
      <c r="E73" s="68">
        <f>SUM(E71:E72)</f>
        <v>4571.8999999999996</v>
      </c>
      <c r="G73" s="11"/>
      <c r="H73" s="24"/>
      <c r="I73" s="24"/>
    </row>
    <row r="74" spans="1:9" ht="15" x14ac:dyDescent="0.25">
      <c r="A74" s="43" t="s">
        <v>34</v>
      </c>
      <c r="B74" s="62"/>
      <c r="C74" s="41"/>
      <c r="D74" s="53"/>
      <c r="E74" s="42">
        <f>E22+E37+E45+E70+E73</f>
        <v>972788.99999999988</v>
      </c>
      <c r="G74" s="11"/>
      <c r="H74" s="24"/>
      <c r="I74" s="24"/>
    </row>
    <row r="75" spans="1:9" ht="17.25" customHeight="1" x14ac:dyDescent="0.25">
      <c r="E75" s="7"/>
      <c r="G75" s="11"/>
      <c r="H75" s="24"/>
      <c r="I75" s="24"/>
    </row>
    <row r="76" spans="1:9" ht="26.25" customHeight="1" x14ac:dyDescent="0.25">
      <c r="A76" s="85" t="s">
        <v>122</v>
      </c>
      <c r="B76" s="87"/>
      <c r="C76" s="87"/>
      <c r="D76" s="87"/>
      <c r="E76" s="87"/>
      <c r="F76" s="9"/>
      <c r="G76" s="11"/>
      <c r="H76" s="24"/>
      <c r="I76" s="24"/>
    </row>
    <row r="77" spans="1:9" ht="15" x14ac:dyDescent="0.25">
      <c r="A77" s="85" t="s">
        <v>35</v>
      </c>
      <c r="B77" s="87"/>
      <c r="C77" s="87"/>
      <c r="D77" s="87"/>
      <c r="E77" s="87"/>
      <c r="F77" s="9"/>
      <c r="G77" s="11"/>
      <c r="H77" s="24"/>
      <c r="I77" s="24"/>
    </row>
    <row r="78" spans="1:9" ht="15" x14ac:dyDescent="0.25">
      <c r="A78" s="85" t="s">
        <v>36</v>
      </c>
      <c r="B78" s="87"/>
      <c r="C78" s="87"/>
      <c r="D78" s="87"/>
      <c r="E78" s="87"/>
      <c r="F78" s="9"/>
      <c r="G78" s="11"/>
      <c r="H78" s="24"/>
      <c r="I78" s="24"/>
    </row>
    <row r="79" spans="1:9" ht="15" x14ac:dyDescent="0.25">
      <c r="A79" s="85" t="s">
        <v>37</v>
      </c>
      <c r="B79" s="87"/>
      <c r="C79" s="87"/>
      <c r="D79" s="87"/>
      <c r="E79" s="87"/>
      <c r="F79" s="9"/>
      <c r="G79" s="11"/>
      <c r="H79" s="24"/>
      <c r="I79" s="24"/>
    </row>
    <row r="80" spans="1:9" ht="15" x14ac:dyDescent="0.25">
      <c r="A80" s="85" t="s">
        <v>38</v>
      </c>
      <c r="B80" s="87"/>
      <c r="C80" s="87"/>
      <c r="D80" s="87"/>
      <c r="E80" s="87"/>
      <c r="F80" s="9"/>
      <c r="G80" s="11"/>
      <c r="H80" s="24"/>
      <c r="I80" s="24"/>
    </row>
    <row r="81" spans="1:9" ht="15" x14ac:dyDescent="0.25">
      <c r="A81" s="85" t="s">
        <v>42</v>
      </c>
      <c r="B81" s="87"/>
      <c r="C81" s="87"/>
      <c r="D81" s="87"/>
      <c r="E81" s="87"/>
      <c r="F81" s="9"/>
      <c r="G81" s="11"/>
      <c r="H81" s="24"/>
      <c r="I81" s="24"/>
    </row>
    <row r="82" spans="1:9" ht="15" x14ac:dyDescent="0.25">
      <c r="A82" s="85" t="s">
        <v>39</v>
      </c>
      <c r="B82" s="87"/>
      <c r="C82" s="87"/>
      <c r="D82" s="87"/>
      <c r="E82" s="87"/>
      <c r="F82" s="9"/>
      <c r="G82" s="11"/>
      <c r="H82" s="24"/>
      <c r="I82" s="24"/>
    </row>
    <row r="83" spans="1:9" ht="15" x14ac:dyDescent="0.25">
      <c r="A83" s="85" t="s">
        <v>40</v>
      </c>
      <c r="B83" s="87"/>
      <c r="C83" s="87"/>
      <c r="D83" s="87"/>
      <c r="E83" s="87"/>
      <c r="F83" s="9"/>
      <c r="G83" s="11"/>
      <c r="H83" s="24"/>
      <c r="I83" s="24"/>
    </row>
    <row r="84" spans="1:9" ht="15" x14ac:dyDescent="0.25">
      <c r="A84" s="85" t="s">
        <v>41</v>
      </c>
      <c r="B84" s="87"/>
      <c r="C84" s="87"/>
      <c r="D84" s="87"/>
      <c r="E84" s="87"/>
      <c r="F84" s="9"/>
      <c r="G84" s="11"/>
      <c r="H84" s="24"/>
      <c r="I84" s="24"/>
    </row>
    <row r="85" spans="1:9" ht="15" x14ac:dyDescent="0.25">
      <c r="A85" s="25"/>
      <c r="B85" s="22"/>
      <c r="C85" s="9"/>
      <c r="D85" s="9"/>
      <c r="E85" s="9"/>
      <c r="F85" s="9"/>
      <c r="G85" s="11"/>
      <c r="H85" s="24"/>
      <c r="I85" s="24"/>
    </row>
    <row r="86" spans="1:9" ht="15" x14ac:dyDescent="0.25">
      <c r="A86" s="25"/>
      <c r="B86" s="22"/>
      <c r="C86" s="9"/>
      <c r="D86" s="9"/>
      <c r="E86" s="9"/>
      <c r="F86" s="9"/>
      <c r="G86" s="11"/>
      <c r="H86" s="24"/>
      <c r="I86" s="24"/>
    </row>
    <row r="87" spans="1:9" ht="15" x14ac:dyDescent="0.25">
      <c r="A87" s="25"/>
      <c r="B87" s="22"/>
      <c r="C87" s="9"/>
      <c r="D87" s="9"/>
      <c r="E87" s="9"/>
      <c r="F87" s="9"/>
      <c r="G87" s="11"/>
      <c r="H87" s="24"/>
      <c r="I87" s="24"/>
    </row>
    <row r="88" spans="1:9" ht="15" x14ac:dyDescent="0.25">
      <c r="A88" s="25"/>
      <c r="B88" s="22"/>
      <c r="C88" s="9"/>
      <c r="D88" s="9"/>
      <c r="E88" s="9"/>
      <c r="F88" s="9"/>
      <c r="G88" s="11"/>
      <c r="H88" s="24"/>
      <c r="I88" s="24"/>
    </row>
    <row r="89" spans="1:9" ht="15" x14ac:dyDescent="0.25">
      <c r="A89" s="25"/>
      <c r="B89" s="22"/>
      <c r="C89" s="9"/>
      <c r="D89" s="9"/>
      <c r="E89" s="9"/>
      <c r="F89" s="9"/>
      <c r="G89" s="11"/>
      <c r="H89" s="24"/>
      <c r="I89" s="24"/>
    </row>
    <row r="90" spans="1:9" ht="15" x14ac:dyDescent="0.25">
      <c r="A90" s="25"/>
      <c r="B90" s="22"/>
      <c r="C90" s="9"/>
      <c r="D90" s="9"/>
      <c r="E90" s="9"/>
      <c r="F90" s="9"/>
      <c r="G90" s="11"/>
      <c r="H90" s="24"/>
      <c r="I90" s="24"/>
    </row>
    <row r="91" spans="1:9" ht="15" x14ac:dyDescent="0.25">
      <c r="A91" s="25"/>
      <c r="B91" s="22"/>
      <c r="C91" s="9"/>
      <c r="D91" s="9"/>
      <c r="E91" s="9"/>
      <c r="F91" s="9"/>
      <c r="G91" s="11"/>
      <c r="H91" s="24"/>
      <c r="I91" s="24"/>
    </row>
    <row r="92" spans="1:9" ht="15" x14ac:dyDescent="0.25">
      <c r="A92" s="25"/>
      <c r="B92" s="22"/>
      <c r="C92" s="9"/>
      <c r="D92" s="9"/>
      <c r="E92" s="9"/>
      <c r="F92" s="9"/>
      <c r="G92" s="11"/>
      <c r="H92" s="24"/>
      <c r="I92" s="24"/>
    </row>
    <row r="93" spans="1:9" ht="15" x14ac:dyDescent="0.25">
      <c r="A93" s="23"/>
      <c r="B93" s="22"/>
      <c r="C93" s="9"/>
      <c r="D93" s="9"/>
      <c r="E93" s="13"/>
      <c r="F93" s="9"/>
      <c r="G93" s="11"/>
      <c r="H93" s="24"/>
      <c r="I93" s="24"/>
    </row>
    <row r="94" spans="1:9" ht="15" x14ac:dyDescent="0.25">
      <c r="A94" s="23"/>
      <c r="B94" s="22"/>
      <c r="C94" s="9"/>
      <c r="D94" s="9"/>
      <c r="E94" s="13"/>
      <c r="F94" s="9"/>
      <c r="G94" s="11"/>
      <c r="H94" s="24"/>
      <c r="I94" s="24"/>
    </row>
    <row r="95" spans="1:9" ht="15" x14ac:dyDescent="0.25">
      <c r="A95" s="23"/>
      <c r="B95" s="22"/>
      <c r="C95" s="9"/>
      <c r="D95" s="9"/>
      <c r="E95" s="13"/>
      <c r="F95" s="9"/>
      <c r="G95" s="11"/>
      <c r="H95" s="24"/>
      <c r="I95" s="24"/>
    </row>
    <row r="96" spans="1:9" ht="15" x14ac:dyDescent="0.25">
      <c r="A96" s="27"/>
      <c r="B96" s="22"/>
      <c r="C96" s="9"/>
      <c r="D96" s="10"/>
      <c r="E96" s="10"/>
      <c r="F96" s="10"/>
      <c r="G96" s="11"/>
      <c r="H96" s="24"/>
      <c r="I96" s="24"/>
    </row>
    <row r="97" spans="1:9" ht="15" x14ac:dyDescent="0.25">
      <c r="A97" s="23"/>
      <c r="B97" s="22"/>
      <c r="C97" s="9"/>
      <c r="D97" s="10"/>
      <c r="E97" s="9"/>
      <c r="F97" s="10"/>
      <c r="G97" s="11"/>
      <c r="H97" s="24"/>
      <c r="I97" s="24"/>
    </row>
    <row r="98" spans="1:9" ht="15" x14ac:dyDescent="0.25">
      <c r="A98" s="23"/>
      <c r="B98" s="22"/>
      <c r="C98" s="9"/>
      <c r="D98" s="9"/>
      <c r="E98" s="13"/>
      <c r="F98" s="9"/>
      <c r="G98" s="11"/>
      <c r="H98" s="24"/>
      <c r="I98" s="24"/>
    </row>
    <row r="99" spans="1:9" ht="15" x14ac:dyDescent="0.25">
      <c r="A99" s="23"/>
      <c r="B99" s="22"/>
      <c r="C99" s="9"/>
      <c r="D99" s="9"/>
      <c r="E99" s="13"/>
      <c r="F99" s="20"/>
      <c r="G99" s="11"/>
      <c r="H99" s="24"/>
      <c r="I99" s="24"/>
    </row>
    <row r="100" spans="1:9" ht="15" x14ac:dyDescent="0.25">
      <c r="A100" s="23"/>
      <c r="B100" s="22"/>
      <c r="C100" s="9"/>
      <c r="D100" s="9"/>
      <c r="E100" s="13"/>
      <c r="F100" s="20"/>
      <c r="G100" s="11"/>
      <c r="H100" s="24"/>
      <c r="I100" s="24"/>
    </row>
    <row r="101" spans="1:9" ht="15" x14ac:dyDescent="0.25">
      <c r="A101" s="26"/>
      <c r="B101" s="22"/>
      <c r="C101" s="9"/>
      <c r="D101" s="9"/>
      <c r="E101" s="12"/>
      <c r="F101" s="9"/>
      <c r="G101" s="21"/>
      <c r="H101" s="24"/>
      <c r="I101" s="24"/>
    </row>
    <row r="102" spans="1:9" ht="15" x14ac:dyDescent="0.25">
      <c r="A102" s="26"/>
      <c r="B102" s="22"/>
      <c r="C102" s="9"/>
      <c r="D102" s="9"/>
      <c r="E102" s="29"/>
      <c r="F102" s="9"/>
      <c r="G102" s="11"/>
      <c r="H102" s="24"/>
      <c r="I102" s="24"/>
    </row>
    <row r="103" spans="1:9" ht="15" x14ac:dyDescent="0.25">
      <c r="A103" s="26"/>
      <c r="B103" s="22"/>
      <c r="C103" s="9"/>
      <c r="D103" s="9"/>
      <c r="E103" s="13"/>
      <c r="F103" s="9"/>
      <c r="G103" s="11"/>
      <c r="H103" s="24"/>
      <c r="I103" s="24"/>
    </row>
    <row r="104" spans="1:9" ht="15" x14ac:dyDescent="0.25">
      <c r="A104" s="26"/>
      <c r="B104" s="22"/>
      <c r="C104" s="9"/>
      <c r="D104" s="9"/>
      <c r="E104" s="13"/>
      <c r="F104" s="9"/>
      <c r="G104" s="11"/>
      <c r="H104" s="24"/>
      <c r="I104" s="24"/>
    </row>
    <row r="105" spans="1:9" ht="15" x14ac:dyDescent="0.25">
      <c r="A105" s="26"/>
      <c r="B105" s="22"/>
      <c r="C105" s="9"/>
      <c r="D105" s="9"/>
      <c r="E105" s="13"/>
      <c r="F105" s="9"/>
      <c r="G105" s="11"/>
      <c r="H105" s="24"/>
      <c r="I105" s="24"/>
    </row>
    <row r="106" spans="1:9" ht="15" x14ac:dyDescent="0.25">
      <c r="A106" s="26"/>
      <c r="B106" s="22"/>
      <c r="C106" s="9"/>
      <c r="D106" s="9"/>
      <c r="E106" s="13"/>
      <c r="F106" s="9"/>
      <c r="G106" s="11"/>
      <c r="H106" s="24"/>
      <c r="I106" s="24"/>
    </row>
    <row r="107" spans="1:9" ht="15" x14ac:dyDescent="0.25">
      <c r="A107" s="25"/>
      <c r="B107" s="22"/>
      <c r="C107" s="9"/>
      <c r="D107" s="9"/>
      <c r="E107" s="13"/>
      <c r="F107" s="9"/>
      <c r="G107" s="11"/>
      <c r="H107" s="24"/>
      <c r="I107" s="24"/>
    </row>
    <row r="108" spans="1:9" ht="15" x14ac:dyDescent="0.25">
      <c r="A108" s="25"/>
      <c r="B108" s="22"/>
      <c r="C108" s="9"/>
      <c r="D108" s="9"/>
      <c r="E108" s="12"/>
      <c r="F108" s="9"/>
      <c r="G108" s="11"/>
      <c r="H108" s="24"/>
      <c r="I108" s="24"/>
    </row>
    <row r="109" spans="1:9" ht="15" x14ac:dyDescent="0.25">
      <c r="A109" s="25"/>
      <c r="B109" s="22"/>
      <c r="C109" s="9"/>
      <c r="D109" s="9"/>
      <c r="E109" s="12"/>
      <c r="F109" s="9"/>
      <c r="G109" s="11"/>
      <c r="H109" s="24"/>
      <c r="I109" s="24"/>
    </row>
    <row r="110" spans="1:9" ht="15" x14ac:dyDescent="0.25">
      <c r="A110" s="25"/>
      <c r="B110" s="22"/>
      <c r="C110" s="9"/>
      <c r="D110" s="9"/>
      <c r="E110" s="13"/>
      <c r="F110" s="9"/>
      <c r="G110" s="11"/>
      <c r="H110" s="24"/>
      <c r="I110" s="24"/>
    </row>
    <row r="111" spans="1:9" ht="15" x14ac:dyDescent="0.25">
      <c r="A111" s="25"/>
      <c r="B111" s="22"/>
      <c r="C111" s="9"/>
      <c r="D111" s="9"/>
      <c r="E111" s="13"/>
      <c r="F111" s="9"/>
      <c r="G111" s="11"/>
      <c r="H111" s="24"/>
      <c r="I111" s="24"/>
    </row>
    <row r="112" spans="1:9" ht="15" x14ac:dyDescent="0.25">
      <c r="A112" s="25"/>
      <c r="B112" s="22"/>
      <c r="C112" s="9"/>
      <c r="D112" s="9"/>
      <c r="E112" s="13"/>
      <c r="F112" s="9"/>
      <c r="G112" s="11"/>
      <c r="H112" s="24"/>
      <c r="I112" s="24"/>
    </row>
    <row r="113" spans="1:9" ht="15.75" x14ac:dyDescent="0.25">
      <c r="A113" s="28"/>
      <c r="B113" s="15"/>
      <c r="C113" s="16"/>
      <c r="D113" s="16"/>
      <c r="E113" s="16"/>
      <c r="F113" s="16"/>
      <c r="G113" s="21"/>
      <c r="H113" s="24"/>
      <c r="I113" s="24"/>
    </row>
    <row r="114" spans="1:9" ht="15" x14ac:dyDescent="0.25">
      <c r="A114" s="23"/>
      <c r="B114" s="5"/>
      <c r="C114" s="9"/>
      <c r="D114" s="9"/>
      <c r="E114" s="13"/>
      <c r="F114" s="9"/>
      <c r="G114" s="11"/>
      <c r="H114" s="24"/>
      <c r="I114" s="24"/>
    </row>
    <row r="115" spans="1:9" ht="57" customHeight="1" x14ac:dyDescent="0.25">
      <c r="A115" s="23"/>
      <c r="B115" s="5"/>
      <c r="C115" s="9"/>
      <c r="D115" s="9"/>
      <c r="E115" s="9"/>
      <c r="F115" s="9"/>
      <c r="G115" s="11"/>
      <c r="H115" s="24"/>
      <c r="I115" s="25"/>
    </row>
    <row r="116" spans="1:9" ht="15" x14ac:dyDescent="0.25">
      <c r="A116" s="23"/>
      <c r="B116" s="5"/>
      <c r="C116" s="9"/>
      <c r="D116" s="9"/>
      <c r="E116" s="30"/>
      <c r="F116" s="9"/>
      <c r="G116" s="11"/>
      <c r="H116" s="24"/>
      <c r="I116" s="24"/>
    </row>
    <row r="117" spans="1:9" ht="15" x14ac:dyDescent="0.25">
      <c r="A117" s="23"/>
      <c r="B117" s="5"/>
      <c r="C117" s="9"/>
      <c r="D117" s="9"/>
      <c r="E117" s="30"/>
      <c r="F117" s="9"/>
      <c r="G117" s="11"/>
      <c r="H117" s="24"/>
      <c r="I117" s="24"/>
    </row>
    <row r="118" spans="1:9" ht="15" x14ac:dyDescent="0.25">
      <c r="A118" s="23"/>
      <c r="B118" s="5"/>
      <c r="C118" s="9"/>
      <c r="D118" s="9"/>
      <c r="E118" s="12"/>
      <c r="F118" s="9"/>
      <c r="G118" s="11"/>
      <c r="H118" s="24"/>
      <c r="I118" s="24"/>
    </row>
    <row r="119" spans="1:9" ht="15" x14ac:dyDescent="0.25">
      <c r="A119" s="23"/>
      <c r="B119" s="5"/>
      <c r="C119" s="9"/>
      <c r="D119" s="9"/>
      <c r="E119" s="12"/>
      <c r="F119" s="9"/>
      <c r="G119" s="11"/>
      <c r="H119" s="24"/>
      <c r="I119" s="24"/>
    </row>
    <row r="120" spans="1:9" ht="15" x14ac:dyDescent="0.25">
      <c r="A120" s="23"/>
      <c r="B120" s="5"/>
      <c r="C120" s="9"/>
      <c r="D120" s="9"/>
      <c r="E120" s="13"/>
      <c r="F120" s="9"/>
      <c r="G120" s="11"/>
      <c r="H120" s="24"/>
      <c r="I120" s="24"/>
    </row>
    <row r="121" spans="1:9" ht="15" x14ac:dyDescent="0.25">
      <c r="A121" s="23"/>
      <c r="B121" s="5"/>
      <c r="C121" s="9"/>
      <c r="D121" s="9"/>
      <c r="E121" s="13"/>
      <c r="F121" s="9"/>
      <c r="G121" s="11"/>
      <c r="H121" s="24"/>
      <c r="I121" s="24"/>
    </row>
    <row r="122" spans="1:9" ht="15" x14ac:dyDescent="0.25">
      <c r="A122" s="23"/>
      <c r="B122" s="5"/>
      <c r="C122" s="9"/>
      <c r="D122" s="9"/>
      <c r="E122" s="18"/>
      <c r="F122" s="9"/>
      <c r="G122" s="11"/>
      <c r="H122" s="24"/>
      <c r="I122" s="24"/>
    </row>
    <row r="123" spans="1:9" ht="15.75" x14ac:dyDescent="0.25">
      <c r="A123" s="28"/>
      <c r="B123" s="15"/>
      <c r="C123" s="16"/>
      <c r="D123" s="16"/>
      <c r="E123" s="31"/>
      <c r="F123" s="16"/>
      <c r="G123" s="11"/>
      <c r="H123" s="24"/>
      <c r="I123" s="24"/>
    </row>
    <row r="124" spans="1:9" ht="15.75" x14ac:dyDescent="0.25">
      <c r="A124" s="26"/>
      <c r="B124" s="22"/>
      <c r="C124" s="16"/>
      <c r="D124" s="9"/>
      <c r="E124" s="19"/>
      <c r="F124" s="16"/>
      <c r="G124" s="11"/>
      <c r="H124" s="24"/>
      <c r="I124" s="24"/>
    </row>
    <row r="125" spans="1:9" ht="15.75" x14ac:dyDescent="0.25">
      <c r="A125" s="26"/>
      <c r="B125" s="22"/>
      <c r="C125" s="16"/>
      <c r="D125" s="9"/>
      <c r="E125" s="19"/>
      <c r="F125" s="9"/>
      <c r="G125" s="11"/>
      <c r="H125" s="24"/>
      <c r="I125" s="24"/>
    </row>
    <row r="126" spans="1:9" ht="15" x14ac:dyDescent="0.25">
      <c r="A126" s="25"/>
      <c r="B126" s="22"/>
      <c r="C126" s="9"/>
      <c r="D126" s="9"/>
      <c r="E126" s="9"/>
      <c r="F126" s="9"/>
      <c r="G126" s="11"/>
      <c r="H126" s="24"/>
      <c r="I126" s="24"/>
    </row>
    <row r="127" spans="1:9" ht="15" x14ac:dyDescent="0.25">
      <c r="A127" s="23"/>
      <c r="B127" s="22"/>
      <c r="C127" s="9"/>
      <c r="D127" s="9"/>
      <c r="E127" s="29"/>
      <c r="F127" s="9"/>
      <c r="G127" s="11"/>
      <c r="H127" s="24"/>
      <c r="I127" s="24"/>
    </row>
    <row r="128" spans="1:9" ht="15" x14ac:dyDescent="0.25">
      <c r="A128" s="23"/>
      <c r="B128" s="22"/>
      <c r="C128" s="9"/>
      <c r="D128" s="9"/>
      <c r="E128" s="13"/>
      <c r="F128" s="9"/>
      <c r="G128" s="11"/>
      <c r="H128" s="24"/>
      <c r="I128" s="24"/>
    </row>
    <row r="129" spans="1:9" ht="15" x14ac:dyDescent="0.25">
      <c r="A129" s="23"/>
      <c r="B129" s="22"/>
      <c r="C129" s="9"/>
      <c r="D129" s="9"/>
      <c r="E129" s="20"/>
      <c r="F129" s="9"/>
      <c r="G129" s="11"/>
      <c r="H129" s="24"/>
      <c r="I129" s="24"/>
    </row>
    <row r="130" spans="1:9" ht="15" x14ac:dyDescent="0.25">
      <c r="A130" s="26"/>
      <c r="B130" s="22"/>
      <c r="C130" s="9"/>
      <c r="D130" s="9"/>
      <c r="E130" s="13"/>
      <c r="F130" s="9"/>
      <c r="G130" s="11"/>
      <c r="H130" s="24"/>
      <c r="I130" s="24"/>
    </row>
    <row r="131" spans="1:9" ht="15" x14ac:dyDescent="0.25">
      <c r="A131" s="26"/>
      <c r="B131" s="22"/>
      <c r="C131" s="9"/>
      <c r="D131" s="9"/>
      <c r="E131" s="13"/>
      <c r="F131" s="9"/>
      <c r="G131" s="11"/>
      <c r="H131" s="24"/>
      <c r="I131" s="24"/>
    </row>
    <row r="132" spans="1:9" ht="15" x14ac:dyDescent="0.25">
      <c r="A132" s="26"/>
      <c r="B132" s="22"/>
      <c r="C132" s="9"/>
      <c r="D132" s="9"/>
      <c r="E132" s="12"/>
      <c r="F132" s="9"/>
      <c r="G132" s="11"/>
      <c r="H132" s="24"/>
      <c r="I132" s="24"/>
    </row>
    <row r="133" spans="1:9" ht="15" x14ac:dyDescent="0.25">
      <c r="A133" s="23"/>
      <c r="B133" s="22"/>
      <c r="C133" s="9"/>
      <c r="D133" s="9"/>
      <c r="E133" s="13"/>
      <c r="F133" s="9"/>
      <c r="G133" s="11"/>
      <c r="H133" s="24"/>
      <c r="I133" s="24"/>
    </row>
    <row r="134" spans="1:9" ht="15" x14ac:dyDescent="0.25">
      <c r="A134" s="23"/>
      <c r="B134" s="22"/>
      <c r="C134" s="9"/>
      <c r="D134" s="9"/>
      <c r="E134" s="13"/>
      <c r="F134" s="9"/>
      <c r="G134" s="21"/>
      <c r="H134" s="24"/>
      <c r="I134" s="24"/>
    </row>
    <row r="135" spans="1:9" ht="15" x14ac:dyDescent="0.25">
      <c r="A135" s="23"/>
      <c r="B135" s="22"/>
      <c r="C135" s="9"/>
      <c r="D135" s="9"/>
      <c r="E135" s="32"/>
      <c r="F135" s="9"/>
      <c r="G135" s="21"/>
      <c r="H135" s="24"/>
      <c r="I135" s="24"/>
    </row>
    <row r="136" spans="1:9" ht="15" x14ac:dyDescent="0.25">
      <c r="A136" s="23"/>
      <c r="B136" s="22"/>
      <c r="C136" s="9"/>
      <c r="D136" s="9"/>
      <c r="E136" s="9"/>
      <c r="F136" s="9"/>
      <c r="G136" s="11"/>
      <c r="H136" s="24"/>
      <c r="I136" s="24"/>
    </row>
    <row r="137" spans="1:9" ht="15" x14ac:dyDescent="0.25">
      <c r="A137" s="33"/>
      <c r="B137" s="22"/>
      <c r="C137" s="9"/>
      <c r="D137" s="9"/>
      <c r="E137" s="13"/>
      <c r="F137" s="9"/>
      <c r="G137" s="11"/>
      <c r="H137" s="24"/>
      <c r="I137" s="24"/>
    </row>
    <row r="138" spans="1:9" ht="15" x14ac:dyDescent="0.25">
      <c r="A138" s="33"/>
      <c r="B138" s="22"/>
      <c r="C138" s="9"/>
      <c r="D138" s="9"/>
      <c r="E138" s="29"/>
      <c r="F138" s="9"/>
      <c r="G138" s="11"/>
      <c r="H138" s="24"/>
      <c r="I138" s="24"/>
    </row>
    <row r="139" spans="1:9" ht="15" x14ac:dyDescent="0.25">
      <c r="A139" s="33"/>
      <c r="B139" s="22"/>
      <c r="C139" s="9"/>
      <c r="D139" s="9"/>
      <c r="E139" s="29"/>
      <c r="F139" s="9"/>
      <c r="G139" s="11"/>
      <c r="H139" s="24"/>
      <c r="I139" s="24"/>
    </row>
    <row r="140" spans="1:9" ht="15" x14ac:dyDescent="0.25">
      <c r="A140" s="33"/>
      <c r="B140" s="22"/>
      <c r="C140" s="9"/>
      <c r="D140" s="9"/>
      <c r="E140" s="29"/>
      <c r="F140" s="9"/>
      <c r="G140" s="11"/>
      <c r="H140" s="24"/>
      <c r="I140" s="24"/>
    </row>
    <row r="141" spans="1:9" ht="15" x14ac:dyDescent="0.25">
      <c r="A141" s="33"/>
      <c r="B141" s="22"/>
      <c r="C141" s="9"/>
      <c r="D141" s="9"/>
      <c r="E141" s="13"/>
      <c r="F141" s="9"/>
      <c r="G141" s="11"/>
      <c r="H141" s="24"/>
      <c r="I141" s="24"/>
    </row>
    <row r="142" spans="1:9" ht="15" x14ac:dyDescent="0.25">
      <c r="A142" s="25"/>
      <c r="B142" s="22"/>
      <c r="C142" s="9"/>
      <c r="D142" s="9"/>
      <c r="E142" s="29"/>
      <c r="F142" s="9"/>
      <c r="G142" s="11"/>
      <c r="H142" s="24"/>
      <c r="I142" s="24"/>
    </row>
    <row r="143" spans="1:9" ht="15" x14ac:dyDescent="0.25">
      <c r="A143" s="25"/>
      <c r="B143" s="22"/>
      <c r="C143" s="9"/>
      <c r="D143" s="9"/>
      <c r="E143" s="14"/>
      <c r="F143" s="9"/>
      <c r="G143" s="11"/>
      <c r="H143" s="24"/>
      <c r="I143" s="24"/>
    </row>
    <row r="144" spans="1:9" ht="15" x14ac:dyDescent="0.25">
      <c r="A144" s="25"/>
      <c r="B144" s="22"/>
      <c r="C144" s="9"/>
      <c r="D144" s="9"/>
      <c r="E144" s="20"/>
      <c r="F144" s="9"/>
      <c r="G144" s="11"/>
      <c r="H144" s="24"/>
      <c r="I144" s="24"/>
    </row>
    <row r="145" spans="1:255" ht="15" x14ac:dyDescent="0.25">
      <c r="A145" s="25"/>
      <c r="B145" s="22"/>
      <c r="C145" s="9"/>
      <c r="D145" s="9"/>
      <c r="E145" s="20"/>
      <c r="F145" s="9"/>
      <c r="G145" s="11"/>
      <c r="H145" s="24"/>
      <c r="I145" s="24"/>
    </row>
    <row r="146" spans="1:255" ht="15" x14ac:dyDescent="0.25">
      <c r="A146" s="25"/>
      <c r="B146" s="22"/>
      <c r="C146" s="9"/>
      <c r="D146" s="9"/>
      <c r="E146" s="20"/>
      <c r="F146" s="9"/>
      <c r="G146" s="11"/>
      <c r="H146" s="24"/>
      <c r="I146" s="24"/>
    </row>
    <row r="147" spans="1:255" ht="15" x14ac:dyDescent="0.25">
      <c r="A147" s="25"/>
      <c r="B147" s="22"/>
      <c r="C147" s="9"/>
      <c r="D147" s="9"/>
      <c r="E147" s="13"/>
      <c r="F147" s="9"/>
      <c r="G147" s="11"/>
      <c r="H147" s="24"/>
      <c r="I147" s="24"/>
    </row>
    <row r="148" spans="1:255" ht="15" x14ac:dyDescent="0.25">
      <c r="A148" s="25"/>
      <c r="B148" s="22"/>
      <c r="C148" s="9"/>
      <c r="D148" s="9"/>
      <c r="E148" s="29"/>
      <c r="F148" s="9"/>
      <c r="G148" s="11"/>
      <c r="H148" s="24"/>
      <c r="I148" s="24"/>
    </row>
    <row r="149" spans="1:255" ht="15" x14ac:dyDescent="0.25">
      <c r="A149" s="25"/>
      <c r="B149" s="22"/>
      <c r="C149" s="9"/>
      <c r="D149" s="9"/>
      <c r="E149" s="13"/>
      <c r="F149" s="9"/>
      <c r="G149" s="11"/>
      <c r="H149" s="24"/>
      <c r="I149" s="24"/>
    </row>
    <row r="150" spans="1:255" ht="15" x14ac:dyDescent="0.25">
      <c r="A150" s="23"/>
      <c r="B150" s="22"/>
      <c r="C150" s="9"/>
      <c r="D150" s="9"/>
      <c r="E150" s="13"/>
      <c r="F150" s="9"/>
      <c r="G150" s="11"/>
      <c r="H150" s="24"/>
      <c r="I150" s="24"/>
    </row>
    <row r="151" spans="1:255" ht="15" x14ac:dyDescent="0.25">
      <c r="A151" s="23"/>
      <c r="B151" s="22"/>
      <c r="C151" s="9"/>
      <c r="D151" s="9"/>
      <c r="E151" s="13"/>
      <c r="F151" s="9"/>
      <c r="G151" s="11"/>
      <c r="H151" s="24"/>
      <c r="I151" s="24"/>
    </row>
    <row r="152" spans="1:255" ht="15" x14ac:dyDescent="0.25">
      <c r="A152" s="23"/>
      <c r="B152" s="22"/>
      <c r="C152" s="9"/>
      <c r="D152" s="9"/>
      <c r="E152" s="13"/>
      <c r="F152" s="9"/>
      <c r="G152" s="11"/>
      <c r="H152" s="24"/>
      <c r="I152" s="24"/>
    </row>
    <row r="153" spans="1:255" ht="15" x14ac:dyDescent="0.25">
      <c r="A153" s="23"/>
      <c r="B153" s="22"/>
      <c r="C153" s="9"/>
      <c r="D153" s="9"/>
      <c r="E153" s="20"/>
      <c r="F153" s="9"/>
      <c r="G153" s="11"/>
      <c r="H153" s="24"/>
      <c r="I153" s="24"/>
    </row>
    <row r="154" spans="1:255" ht="15" x14ac:dyDescent="0.25">
      <c r="A154" s="25"/>
      <c r="B154" s="22"/>
      <c r="C154" s="9"/>
      <c r="D154" s="9"/>
      <c r="E154" s="13"/>
      <c r="F154" s="9"/>
      <c r="G154" s="11"/>
      <c r="H154" s="24"/>
      <c r="I154" s="24"/>
    </row>
    <row r="155" spans="1:255" ht="15" x14ac:dyDescent="0.25">
      <c r="A155" s="23"/>
      <c r="B155" s="22"/>
      <c r="C155" s="9"/>
      <c r="D155" s="9"/>
      <c r="E155" s="13"/>
      <c r="F155" s="9"/>
      <c r="G155" s="11"/>
      <c r="H155" s="24"/>
      <c r="I155" s="24"/>
    </row>
    <row r="156" spans="1:255" ht="15" x14ac:dyDescent="0.25">
      <c r="A156" s="23"/>
      <c r="B156" s="22"/>
      <c r="C156" s="20"/>
      <c r="D156" s="20"/>
      <c r="E156" s="13"/>
      <c r="F156" s="20"/>
      <c r="G156" s="21"/>
      <c r="H156" s="24"/>
      <c r="I156" s="24"/>
    </row>
    <row r="157" spans="1:255" ht="15" x14ac:dyDescent="0.25">
      <c r="A157" s="23"/>
      <c r="B157" s="22"/>
      <c r="C157" s="20"/>
      <c r="D157" s="20"/>
      <c r="E157" s="20"/>
      <c r="F157" s="20"/>
      <c r="G157" s="21"/>
      <c r="H157" s="24"/>
      <c r="I157" s="24"/>
    </row>
    <row r="158" spans="1:255" ht="15" x14ac:dyDescent="0.25">
      <c r="A158" s="23"/>
      <c r="B158" s="22"/>
      <c r="C158" s="9"/>
      <c r="D158" s="9"/>
      <c r="E158" s="14"/>
      <c r="F158" s="9"/>
      <c r="G158" s="11"/>
      <c r="H158" s="24"/>
      <c r="I158" s="24"/>
    </row>
    <row r="159" spans="1:255" ht="15" x14ac:dyDescent="0.25">
      <c r="A159" s="23"/>
      <c r="B159" s="22"/>
      <c r="C159" s="9"/>
      <c r="D159" s="9"/>
      <c r="E159" s="29"/>
      <c r="F159" s="9"/>
      <c r="G159" s="11"/>
      <c r="H159" s="24"/>
      <c r="I159" s="24"/>
    </row>
    <row r="160" spans="1:255" ht="15" x14ac:dyDescent="0.25">
      <c r="A160" s="23"/>
      <c r="B160" s="22"/>
      <c r="C160" s="9"/>
      <c r="D160" s="9"/>
      <c r="E160" s="29"/>
      <c r="F160" s="9"/>
      <c r="G160" s="11"/>
      <c r="H160" s="34"/>
      <c r="I160" s="3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</row>
    <row r="161" spans="1:9" ht="15" x14ac:dyDescent="0.25">
      <c r="A161" s="23"/>
      <c r="B161" s="22"/>
      <c r="C161" s="9"/>
      <c r="D161" s="9"/>
      <c r="E161" s="29"/>
      <c r="F161" s="9"/>
      <c r="G161" s="11"/>
      <c r="H161" s="24"/>
      <c r="I161" s="24"/>
    </row>
    <row r="162" spans="1:9" ht="15" x14ac:dyDescent="0.25">
      <c r="A162" s="23"/>
      <c r="B162" s="22"/>
      <c r="C162" s="9"/>
      <c r="D162" s="9"/>
      <c r="E162" s="29"/>
      <c r="F162" s="9"/>
      <c r="G162" s="11"/>
      <c r="H162" s="24"/>
      <c r="I162" s="24"/>
    </row>
    <row r="163" spans="1:9" ht="15" x14ac:dyDescent="0.25">
      <c r="A163" s="23"/>
      <c r="B163" s="22"/>
      <c r="C163" s="9"/>
      <c r="D163" s="9"/>
      <c r="E163" s="29"/>
      <c r="F163" s="9"/>
      <c r="G163" s="11"/>
      <c r="H163" s="24"/>
      <c r="I163" s="24"/>
    </row>
    <row r="164" spans="1:9" ht="15" x14ac:dyDescent="0.25">
      <c r="A164" s="23"/>
      <c r="B164" s="22"/>
      <c r="C164" s="9"/>
      <c r="D164" s="9"/>
      <c r="E164" s="29"/>
      <c r="F164" s="9"/>
      <c r="G164" s="11"/>
      <c r="H164" s="24"/>
      <c r="I164" s="24"/>
    </row>
    <row r="165" spans="1:9" ht="15" x14ac:dyDescent="0.25">
      <c r="A165" s="23"/>
      <c r="B165" s="22"/>
      <c r="C165" s="9"/>
      <c r="D165" s="9"/>
      <c r="E165" s="29"/>
      <c r="F165" s="9"/>
      <c r="G165" s="11"/>
      <c r="H165" s="24"/>
      <c r="I165" s="24"/>
    </row>
    <row r="166" spans="1:9" ht="15" x14ac:dyDescent="0.25">
      <c r="A166" s="23"/>
      <c r="B166" s="22"/>
      <c r="C166" s="9"/>
      <c r="D166" s="9"/>
      <c r="E166" s="29"/>
      <c r="F166" s="9"/>
      <c r="G166" s="11"/>
      <c r="H166" s="24"/>
      <c r="I166" s="24"/>
    </row>
    <row r="167" spans="1:9" ht="15.75" x14ac:dyDescent="0.25">
      <c r="A167" s="35"/>
      <c r="B167" s="22"/>
      <c r="C167" s="16"/>
      <c r="D167" s="16"/>
      <c r="E167" s="31"/>
      <c r="F167" s="16"/>
      <c r="G167" s="11"/>
      <c r="H167" s="24"/>
      <c r="I167" s="24"/>
    </row>
    <row r="168" spans="1:9" ht="15" x14ac:dyDescent="0.25">
      <c r="A168" s="23"/>
      <c r="B168" s="22"/>
      <c r="C168" s="9"/>
      <c r="D168" s="9"/>
      <c r="E168" s="20"/>
      <c r="F168" s="9"/>
      <c r="G168" s="11"/>
      <c r="H168" s="24"/>
      <c r="I168" s="24"/>
    </row>
    <row r="169" spans="1:9" ht="15.75" x14ac:dyDescent="0.25">
      <c r="A169" s="28"/>
      <c r="B169" s="22"/>
      <c r="C169" s="16"/>
      <c r="D169" s="16"/>
      <c r="E169" s="31"/>
      <c r="F169" s="16"/>
      <c r="G169" s="11"/>
      <c r="H169" s="24"/>
      <c r="I169" s="24"/>
    </row>
    <row r="170" spans="1:9" ht="15" x14ac:dyDescent="0.25">
      <c r="A170" s="23"/>
      <c r="B170" s="22"/>
      <c r="C170" s="9"/>
      <c r="D170" s="9"/>
      <c r="E170" s="20"/>
      <c r="F170" s="9"/>
      <c r="G170" s="11"/>
      <c r="H170" s="24"/>
      <c r="I170" s="24"/>
    </row>
  </sheetData>
  <mergeCells count="9">
    <mergeCell ref="A6:A8"/>
    <mergeCell ref="C6:D6"/>
    <mergeCell ref="E6:E8"/>
    <mergeCell ref="A3:E3"/>
    <mergeCell ref="C1:E1"/>
    <mergeCell ref="C2:E2"/>
    <mergeCell ref="B6:B8"/>
    <mergeCell ref="C7:C8"/>
    <mergeCell ref="D7:D8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</vt:lpstr>
      <vt:lpstr>'18'!Область_печати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2024-01-30T02:44:27Z</cp:lastPrinted>
  <dcterms:created xsi:type="dcterms:W3CDTF">2020-11-14T08:04:26Z</dcterms:created>
  <dcterms:modified xsi:type="dcterms:W3CDTF">2024-02-06T04:40:49Z</dcterms:modified>
</cp:coreProperties>
</file>