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4\1. Дума февраль 2024 год\Решения Думы от 06.02.2024 год\Дума (1) февраль 2024\"/>
    </mc:Choice>
  </mc:AlternateContent>
  <xr:revisionPtr revIDLastSave="0" documentId="13_ncr:1_{5D2D1B05-9C44-485E-B91B-7E38EF17FA7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9" sheetId="1" r:id="rId1"/>
  </sheets>
  <externalReferences>
    <externalReference r:id="rId2"/>
  </externalReferences>
  <definedNames>
    <definedName name="_xlnm.Print_Area" localSheetId="0">'19'!$A$1:$F$79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E70" i="1"/>
  <c r="F69" i="1"/>
  <c r="E69" i="1"/>
  <c r="E71" i="1" s="1"/>
  <c r="F67" i="1"/>
  <c r="E67" i="1"/>
  <c r="F66" i="1"/>
  <c r="E66" i="1"/>
  <c r="F65" i="1"/>
  <c r="E65" i="1"/>
  <c r="F64" i="1"/>
  <c r="E64" i="1"/>
  <c r="E63" i="1" s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F53" i="1" s="1"/>
  <c r="E54" i="1"/>
  <c r="E53" i="1" s="1"/>
  <c r="F52" i="1"/>
  <c r="E52" i="1"/>
  <c r="F51" i="1"/>
  <c r="E51" i="1"/>
  <c r="F50" i="1"/>
  <c r="E50" i="1"/>
  <c r="F49" i="1"/>
  <c r="E49" i="1"/>
  <c r="F48" i="1"/>
  <c r="E48" i="1"/>
  <c r="F47" i="1"/>
  <c r="F46" i="1" s="1"/>
  <c r="E47" i="1"/>
  <c r="E46" i="1" s="1"/>
  <c r="F45" i="1"/>
  <c r="E45" i="1"/>
  <c r="F43" i="1"/>
  <c r="E43" i="1"/>
  <c r="F42" i="1"/>
  <c r="E42" i="1"/>
  <c r="F41" i="1"/>
  <c r="E41" i="1"/>
  <c r="E40" i="1" s="1"/>
  <c r="F40" i="1"/>
  <c r="F39" i="1"/>
  <c r="E39" i="1"/>
  <c r="F38" i="1"/>
  <c r="E38" i="1"/>
  <c r="F36" i="1"/>
  <c r="E36" i="1"/>
  <c r="F35" i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7" i="1"/>
  <c r="E27" i="1"/>
  <c r="F26" i="1"/>
  <c r="E26" i="1"/>
  <c r="F25" i="1"/>
  <c r="E25" i="1"/>
  <c r="F24" i="1"/>
  <c r="F23" i="1" s="1"/>
  <c r="E24" i="1"/>
  <c r="E23" i="1" s="1"/>
  <c r="F21" i="1"/>
  <c r="E21" i="1"/>
  <c r="F20" i="1"/>
  <c r="E20" i="1"/>
  <c r="F19" i="1"/>
  <c r="E19" i="1"/>
  <c r="E17" i="1" s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F9" i="1" s="1"/>
  <c r="E10" i="1"/>
  <c r="E9" i="1" s="1"/>
  <c r="E22" i="1" l="1"/>
  <c r="F17" i="1"/>
  <c r="F22" i="1" s="1"/>
  <c r="F44" i="1"/>
  <c r="F63" i="1"/>
  <c r="F68" i="1" s="1"/>
  <c r="F72" i="1" s="1"/>
  <c r="F71" i="1"/>
  <c r="E30" i="1"/>
  <c r="E37" i="1" s="1"/>
  <c r="F30" i="1"/>
  <c r="F37" i="1" s="1"/>
  <c r="E68" i="1"/>
  <c r="E44" i="1"/>
  <c r="E72" i="1" l="1"/>
</calcChain>
</file>

<file path=xl/sharedStrings.xml><?xml version="1.0" encoding="utf-8"?>
<sst xmlns="http://schemas.openxmlformats.org/spreadsheetml/2006/main" count="248" uniqueCount="142">
  <si>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</si>
  <si>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</si>
  <si>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</si>
  <si>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</si>
  <si>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</si>
  <si>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</si>
  <si>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</si>
  <si>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</si>
  <si>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</si>
  <si>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</si>
  <si>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</si>
  <si>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</si>
  <si>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Управление культуры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</si>
  <si>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</si>
  <si>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</si>
  <si>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</si>
  <si>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</si>
  <si>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</si>
  <si>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</si>
  <si>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</si>
  <si>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</si>
  <si>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</si>
  <si>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</si>
  <si>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</si>
  <si>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</si>
  <si>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</si>
  <si>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</si>
  <si>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</si>
  <si>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</si>
  <si>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</si>
  <si>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</si>
  <si>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</si>
  <si>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</si>
  <si>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</si>
  <si>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</si>
  <si>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</si>
  <si>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</si>
  <si>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</si>
  <si>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</si>
  <si>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</si>
  <si>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</si>
  <si>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</si>
  <si>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</si>
  <si>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</si>
  <si>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</si>
  <si>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</si>
  <si>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</si>
  <si>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</si>
  <si>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</si>
  <si>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</si>
  <si>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</si>
  <si>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</si>
  <si>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</si>
  <si>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</si>
  <si>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МКУ ЦЕНТР ОБСЛУЖИВАНИЯ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</si>
  <si>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</si>
  <si>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</si>
  <si>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</si>
  <si>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</si>
  <si>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</si>
  <si>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</si>
  <si>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</si>
  <si>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</si>
  <si>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</si>
  <si>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</si>
  <si>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</si>
  <si>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</si>
  <si>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</si>
  <si>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</si>
  <si>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</si>
  <si>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</si>
  <si>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</si>
  <si>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</si>
  <si>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</si>
  <si>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</si>
  <si>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</si>
  <si>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</si>
  <si>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</si>
  <si>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</si>
  <si>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</si>
  <si>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</si>
  <si>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</si>
  <si>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</si>
  <si>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</si>
  <si>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</si>
  <si>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</si>
  <si>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1200000000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</si>
  <si>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</si>
  <si>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</si>
  <si>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</si>
  <si>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</si>
  <si>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</si>
  <si>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</si>
  <si>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</si>
  <si>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</si>
  <si>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</si>
  <si>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</si>
  <si>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</si>
  <si>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</si>
  <si>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</si>
  <si>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</si>
  <si>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</si>
  <si>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</si>
  <si>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</si>
  <si>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</si>
  <si>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0500000000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</si>
  <si>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</si>
  <si>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</si>
  <si>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</si>
  <si>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</si>
  <si>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</si>
  <si>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МКУ ЕДДС</t>
  </si>
  <si>
    <t>0800000000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</si>
  <si>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</si>
  <si>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</si>
  <si>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</si>
  <si>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1300000000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</si>
  <si>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</si>
  <si>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</si>
  <si>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</si>
  <si>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</si>
  <si>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</si>
  <si>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Муниципальная программа "Защита окружающей среды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</si>
  <si>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</si>
  <si>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Наименование программы, подпрограммы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</si>
  <si>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</si>
  <si>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РАСПРЕДЕЛЕНИЕ БЮДЖЕТНЫХ АССИГНОВАНИЙ НА РЕАЛИЗАЦИЮ МУНИЦИПАЛЬНЫХ ПРОГРАММ НА ПЛАНОВЫЙ ПЕРИОД 2025 И 2026 ГОДОВ</t>
  </si>
  <si>
    <t xml:space="preserve">  2025г.  </t>
  </si>
  <si>
    <t xml:space="preserve">  2026г.    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</si>
  <si>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</si>
  <si>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</si>
  <si>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 xml:space="preserve">                  МКУ Методический центр управления образования </t>
  </si>
  <si>
    <t>Муниципальная программа "Улучшение условий и охраны труда в муниципальном образовании Балаганский район на 2023-2028 годы"</t>
  </si>
  <si>
    <t>МКУ Централизованная бухгалтерия,          Финансовое управление Балаганского района</t>
  </si>
  <si>
    <t>МКУ Централизованная бухгалтерия, Финансовое управление Балаганского района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</si>
  <si>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2023-2028 годы" </t>
  </si>
  <si>
    <t>1400000000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</si>
  <si>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</si>
  <si>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</si>
  <si>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</si>
  <si>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"Приложение 19                                                                 к решению Думы Балаганского района  "О бюджете муниципального образования Балаганский район на 2024 год и на плановый период 2025 и 2026 годов"                                        от  19.12.2023  года №10/3-РД</t>
  </si>
  <si>
    <t>Приложение 10                                         к решению Думы Балаганского район "О внесении изменений в решение Думы Балаганского района от 19.12.2023 года №10/3-РД "О бюджете муниципального образования Балаганский район на 2024 год и на плановый период 2025 и 2026 годов"  от  06.02.2024 года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</si>
</sst>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0" fillId="0" borderId="0"/>
    <xf numFmtId="0" fontId="11" fillId="0" borderId="0"/>
  </cellStyleXfs>
  <cellXfs count="96">
    <xf numFmtId="0" fontId="0" fillId="0" borderId="0" xfId="0"/>
    <xf numFmtId="0" fontId="1" fillId="2" borderId="0" xfId="0" applyFont="1" applyFill="1"/>
    <xf numFmtId="49" fontId="2" fillId="0" borderId="6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8" fillId="2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right"/>
    </xf>
    <xf numFmtId="0" fontId="2" fillId="0" borderId="6" xfId="4" applyFont="1" applyFill="1" applyBorder="1" applyAlignment="1">
      <alignment wrapText="1"/>
    </xf>
    <xf numFmtId="0" fontId="2" fillId="0" borderId="2" xfId="4" applyFont="1" applyFill="1" applyBorder="1" applyAlignment="1">
      <alignment horizontal="center" vertical="top" wrapText="1"/>
    </xf>
    <xf numFmtId="0" fontId="2" fillId="0" borderId="6" xfId="4" applyFont="1" applyFill="1" applyBorder="1" applyAlignment="1">
      <alignment horizontal="left" wrapText="1"/>
    </xf>
    <xf numFmtId="0" fontId="2" fillId="0" borderId="2" xfId="4" applyFont="1" applyFill="1" applyBorder="1" applyAlignment="1">
      <alignment horizontal="left" wrapText="1"/>
    </xf>
    <xf numFmtId="49" fontId="2" fillId="0" borderId="6" xfId="4" applyNumberFormat="1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vertical="center" wrapText="1"/>
    </xf>
    <xf numFmtId="49" fontId="2" fillId="0" borderId="4" xfId="4" applyNumberFormat="1" applyFont="1" applyFill="1" applyBorder="1" applyAlignment="1">
      <alignment horizontal="center" wrapText="1"/>
    </xf>
    <xf numFmtId="164" fontId="2" fillId="0" borderId="10" xfId="4" applyNumberFormat="1" applyFont="1" applyFill="1" applyBorder="1" applyAlignment="1">
      <alignment horizontal="center"/>
    </xf>
    <xf numFmtId="0" fontId="3" fillId="0" borderId="8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/>
    </xf>
    <xf numFmtId="165" fontId="3" fillId="0" borderId="6" xfId="4" applyNumberFormat="1" applyFont="1" applyFill="1" applyBorder="1" applyAlignment="1">
      <alignment horizontal="right"/>
    </xf>
    <xf numFmtId="165" fontId="2" fillId="0" borderId="6" xfId="4" applyNumberFormat="1" applyFont="1" applyFill="1" applyBorder="1" applyAlignment="1">
      <alignment horizontal="right" wrapText="1"/>
    </xf>
    <xf numFmtId="0" fontId="2" fillId="0" borderId="6" xfId="4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right"/>
    </xf>
    <xf numFmtId="49" fontId="2" fillId="0" borderId="4" xfId="4" applyNumberFormat="1" applyFont="1" applyFill="1" applyBorder="1" applyAlignment="1">
      <alignment horizontal="center"/>
    </xf>
    <xf numFmtId="165" fontId="2" fillId="0" borderId="7" xfId="4" applyNumberFormat="1" applyFont="1" applyFill="1" applyBorder="1" applyAlignment="1">
      <alignment horizontal="right"/>
    </xf>
    <xf numFmtId="165" fontId="2" fillId="0" borderId="7" xfId="4" applyNumberFormat="1" applyFont="1" applyFill="1" applyBorder="1" applyAlignment="1">
      <alignment horizontal="right" wrapText="1"/>
    </xf>
    <xf numFmtId="1" fontId="2" fillId="0" borderId="4" xfId="4" applyNumberFormat="1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0" fontId="2" fillId="0" borderId="4" xfId="4" applyNumberFormat="1" applyFont="1" applyFill="1" applyBorder="1" applyAlignment="1">
      <alignment horizontal="center" wrapText="1"/>
    </xf>
    <xf numFmtId="49" fontId="3" fillId="0" borderId="10" xfId="4" applyNumberFormat="1" applyFont="1" applyFill="1" applyBorder="1" applyAlignment="1">
      <alignment horizontal="center" wrapText="1"/>
    </xf>
    <xf numFmtId="49" fontId="2" fillId="0" borderId="6" xfId="4" applyNumberFormat="1" applyFont="1" applyFill="1" applyBorder="1" applyAlignment="1">
      <alignment horizontal="center"/>
    </xf>
    <xf numFmtId="164" fontId="2" fillId="0" borderId="4" xfId="4" applyNumberFormat="1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left" wrapText="1"/>
    </xf>
    <xf numFmtId="49" fontId="3" fillId="0" borderId="4" xfId="4" applyNumberFormat="1" applyFont="1" applyFill="1" applyBorder="1" applyAlignment="1">
      <alignment horizontal="center" wrapText="1"/>
    </xf>
    <xf numFmtId="0" fontId="3" fillId="0" borderId="6" xfId="4" applyFont="1" applyFill="1" applyBorder="1" applyAlignment="1">
      <alignment wrapText="1"/>
    </xf>
    <xf numFmtId="0" fontId="1" fillId="0" borderId="0" xfId="4" applyFont="1" applyFill="1"/>
    <xf numFmtId="49" fontId="2" fillId="0" borderId="3" xfId="4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4" xfId="4" applyNumberFormat="1" applyFont="1" applyFill="1" applyBorder="1" applyAlignment="1">
      <alignment horizontal="center"/>
    </xf>
    <xf numFmtId="49" fontId="3" fillId="0" borderId="6" xfId="4" applyNumberFormat="1" applyFont="1" applyFill="1" applyBorder="1" applyAlignment="1">
      <alignment horizontal="center"/>
    </xf>
    <xf numFmtId="49" fontId="3" fillId="0" borderId="4" xfId="4" applyNumberFormat="1" applyFont="1" applyFill="1" applyBorder="1" applyAlignment="1">
      <alignment horizontal="center"/>
    </xf>
    <xf numFmtId="49" fontId="2" fillId="0" borderId="1" xfId="4" applyNumberFormat="1" applyFont="1" applyFill="1" applyBorder="1" applyAlignment="1">
      <alignment horizontal="center"/>
    </xf>
    <xf numFmtId="49" fontId="2" fillId="0" borderId="9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9" fontId="2" fillId="0" borderId="10" xfId="4" applyNumberFormat="1" applyFont="1" applyFill="1" applyBorder="1" applyAlignment="1">
      <alignment horizontal="center"/>
    </xf>
    <xf numFmtId="0" fontId="12" fillId="0" borderId="0" xfId="4" applyFont="1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5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&#1076;&#1091;&#1084;&#1072;\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78">
          <cell r="G78">
            <v>1</v>
          </cell>
          <cell r="H78">
            <v>1</v>
          </cell>
        </row>
        <row r="84">
          <cell r="G84">
            <v>68.8</v>
          </cell>
          <cell r="H84">
            <v>68.8</v>
          </cell>
        </row>
        <row r="94">
          <cell r="G94">
            <v>40</v>
          </cell>
          <cell r="H94">
            <v>40</v>
          </cell>
        </row>
        <row r="179">
          <cell r="G179">
            <v>55</v>
          </cell>
          <cell r="H179">
            <v>55</v>
          </cell>
        </row>
        <row r="188">
          <cell r="G188">
            <v>40.4</v>
          </cell>
          <cell r="H188">
            <v>40.4</v>
          </cell>
        </row>
        <row r="194">
          <cell r="G194">
            <v>10</v>
          </cell>
          <cell r="H194">
            <v>10</v>
          </cell>
        </row>
        <row r="303">
          <cell r="G303">
            <v>160.5</v>
          </cell>
          <cell r="H303">
            <v>1487.9</v>
          </cell>
        </row>
        <row r="370">
          <cell r="G370">
            <v>3</v>
          </cell>
          <cell r="H370">
            <v>3</v>
          </cell>
        </row>
        <row r="376">
          <cell r="G376">
            <v>41</v>
          </cell>
          <cell r="H376">
            <v>41</v>
          </cell>
        </row>
        <row r="385">
          <cell r="G385">
            <v>200</v>
          </cell>
          <cell r="H385">
            <v>200</v>
          </cell>
        </row>
        <row r="464">
          <cell r="G464">
            <v>50</v>
          </cell>
          <cell r="H464">
            <v>50</v>
          </cell>
        </row>
        <row r="470">
          <cell r="G470">
            <v>26</v>
          </cell>
          <cell r="H470">
            <v>26</v>
          </cell>
        </row>
        <row r="476">
          <cell r="G476">
            <v>63</v>
          </cell>
          <cell r="H476">
            <v>63</v>
          </cell>
        </row>
        <row r="485">
          <cell r="G485">
            <v>150</v>
          </cell>
          <cell r="H485">
            <v>150</v>
          </cell>
        </row>
        <row r="518">
          <cell r="G518">
            <v>23420.1</v>
          </cell>
          <cell r="H518">
            <v>9252.6</v>
          </cell>
        </row>
        <row r="546">
          <cell r="G546">
            <v>86.5</v>
          </cell>
          <cell r="H546">
            <v>86.5</v>
          </cell>
        </row>
        <row r="554">
          <cell r="G554">
            <v>11617</v>
          </cell>
          <cell r="H554">
            <v>11617</v>
          </cell>
        </row>
        <row r="582">
          <cell r="G582">
            <v>228.9</v>
          </cell>
          <cell r="H582">
            <v>476.4</v>
          </cell>
        </row>
        <row r="590">
          <cell r="G590">
            <v>58254.100000000006</v>
          </cell>
          <cell r="H590">
            <v>59242.6</v>
          </cell>
        </row>
        <row r="601">
          <cell r="G601">
            <v>1016.9</v>
          </cell>
          <cell r="H601">
            <v>0</v>
          </cell>
        </row>
        <row r="609">
          <cell r="G609">
            <v>3408.7</v>
          </cell>
          <cell r="H609">
            <v>3408.7</v>
          </cell>
        </row>
        <row r="618">
          <cell r="G618">
            <v>47012.800000000003</v>
          </cell>
          <cell r="H618">
            <v>59482.8</v>
          </cell>
        </row>
        <row r="707">
          <cell r="G707">
            <v>3906</v>
          </cell>
          <cell r="H707">
            <v>3906</v>
          </cell>
        </row>
        <row r="716">
          <cell r="G716">
            <v>200</v>
          </cell>
          <cell r="H716">
            <v>200</v>
          </cell>
        </row>
        <row r="723">
          <cell r="G723">
            <v>110</v>
          </cell>
          <cell r="H723">
            <v>110</v>
          </cell>
        </row>
        <row r="730">
          <cell r="G730">
            <v>60.4</v>
          </cell>
          <cell r="H730">
            <v>60.4</v>
          </cell>
        </row>
        <row r="736">
          <cell r="G736">
            <v>51</v>
          </cell>
          <cell r="H736">
            <v>51</v>
          </cell>
        </row>
        <row r="743">
          <cell r="G743">
            <v>3228.1</v>
          </cell>
          <cell r="H743">
            <v>3228.1</v>
          </cell>
        </row>
        <row r="775">
          <cell r="G775">
            <v>4886</v>
          </cell>
          <cell r="H775">
            <v>4886</v>
          </cell>
        </row>
        <row r="793">
          <cell r="G793">
            <v>19</v>
          </cell>
          <cell r="H793">
            <v>19</v>
          </cell>
        </row>
        <row r="799">
          <cell r="G799">
            <v>18.399999999999999</v>
          </cell>
          <cell r="H799">
            <v>18.399999999999999</v>
          </cell>
        </row>
        <row r="807">
          <cell r="G807">
            <v>100</v>
          </cell>
          <cell r="H807">
            <v>100</v>
          </cell>
        </row>
        <row r="814">
          <cell r="G814">
            <v>0.1</v>
          </cell>
          <cell r="H814">
            <v>0.1</v>
          </cell>
        </row>
        <row r="821">
          <cell r="G821">
            <v>50</v>
          </cell>
          <cell r="H821">
            <v>50</v>
          </cell>
        </row>
        <row r="829">
          <cell r="G829">
            <v>691.2</v>
          </cell>
          <cell r="H829">
            <v>691.2</v>
          </cell>
        </row>
        <row r="844">
          <cell r="G844">
            <v>11525.8</v>
          </cell>
          <cell r="H844">
            <v>1200</v>
          </cell>
        </row>
        <row r="856">
          <cell r="G856">
            <v>15000</v>
          </cell>
          <cell r="H856">
            <v>0</v>
          </cell>
        </row>
        <row r="878">
          <cell r="G878">
            <v>6</v>
          </cell>
          <cell r="H878">
            <v>6</v>
          </cell>
        </row>
        <row r="884">
          <cell r="G884">
            <v>30.5</v>
          </cell>
          <cell r="H884">
            <v>30.5</v>
          </cell>
        </row>
        <row r="890">
          <cell r="G890">
            <v>20</v>
          </cell>
          <cell r="H890">
            <v>20</v>
          </cell>
        </row>
        <row r="900">
          <cell r="G900">
            <v>5</v>
          </cell>
          <cell r="H900">
            <v>5</v>
          </cell>
        </row>
        <row r="907">
          <cell r="G907">
            <v>3.5</v>
          </cell>
          <cell r="H907">
            <v>3.5</v>
          </cell>
        </row>
        <row r="916">
          <cell r="G916">
            <v>3.6</v>
          </cell>
          <cell r="H916">
            <v>3.6</v>
          </cell>
        </row>
        <row r="922">
          <cell r="G922">
            <v>139</v>
          </cell>
          <cell r="H922">
            <v>139</v>
          </cell>
        </row>
        <row r="933">
          <cell r="G933">
            <v>45</v>
          </cell>
          <cell r="H933">
            <v>45</v>
          </cell>
        </row>
        <row r="944">
          <cell r="G944">
            <v>2</v>
          </cell>
          <cell r="H944">
            <v>2</v>
          </cell>
        </row>
        <row r="975">
          <cell r="G975">
            <v>200.6</v>
          </cell>
          <cell r="H975">
            <v>200.6</v>
          </cell>
        </row>
        <row r="981">
          <cell r="G981">
            <v>30</v>
          </cell>
          <cell r="H981">
            <v>30</v>
          </cell>
        </row>
        <row r="988">
          <cell r="G988">
            <v>82146.2</v>
          </cell>
        </row>
        <row r="1001">
          <cell r="G1001">
            <v>1444.6</v>
          </cell>
        </row>
        <row r="1002">
          <cell r="H1002">
            <v>1444.6</v>
          </cell>
        </row>
        <row r="1036">
          <cell r="G1036">
            <v>2665.1</v>
          </cell>
          <cell r="H1036">
            <v>2665.1</v>
          </cell>
        </row>
        <row r="1057">
          <cell r="G1057">
            <v>6</v>
          </cell>
          <cell r="H1057">
            <v>6</v>
          </cell>
        </row>
      </sheetData>
      <sheetData sheetId="1">
        <row r="9">
          <cell r="E9">
            <v>10058.9</v>
          </cell>
          <cell r="F9">
            <v>10060.9</v>
          </cell>
        </row>
        <row r="19">
          <cell r="E19">
            <v>1699.8999999999999</v>
          </cell>
          <cell r="F19">
            <v>1699.8999999999999</v>
          </cell>
        </row>
        <row r="28">
          <cell r="E28">
            <v>10485.700000000001</v>
          </cell>
          <cell r="F28">
            <v>10020.5</v>
          </cell>
        </row>
        <row r="35">
          <cell r="E35">
            <v>3262.7999999999997</v>
          </cell>
          <cell r="F35">
            <v>3262.7999999999997</v>
          </cell>
        </row>
        <row r="46">
          <cell r="E46">
            <v>1526.7</v>
          </cell>
          <cell r="F46">
            <v>1526.7</v>
          </cell>
        </row>
        <row r="56">
          <cell r="E56">
            <v>9774.6999999999989</v>
          </cell>
          <cell r="F56">
            <v>9774.6999999999989</v>
          </cell>
        </row>
        <row r="64">
          <cell r="E64">
            <v>52</v>
          </cell>
          <cell r="F64">
            <v>52</v>
          </cell>
        </row>
        <row r="78">
          <cell r="E78">
            <v>97568.099999999991</v>
          </cell>
          <cell r="F78">
            <v>100656.6</v>
          </cell>
        </row>
        <row r="93">
          <cell r="E93">
            <v>296207.00000000006</v>
          </cell>
          <cell r="F93">
            <v>294207.59999999998</v>
          </cell>
        </row>
        <row r="137">
          <cell r="E137">
            <v>9171.1999999999989</v>
          </cell>
          <cell r="F137">
            <v>11171.199999999999</v>
          </cell>
        </row>
        <row r="158">
          <cell r="E158">
            <v>728.8</v>
          </cell>
          <cell r="F158">
            <v>728.8</v>
          </cell>
        </row>
        <row r="170">
          <cell r="E170">
            <v>7957.5</v>
          </cell>
          <cell r="F170">
            <v>7957.5</v>
          </cell>
        </row>
        <row r="191">
          <cell r="E191">
            <v>5231.3999999999996</v>
          </cell>
          <cell r="F191">
            <v>5231.3999999999996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959"/>
  <sheetViews>
    <sheetView tabSelected="1" workbookViewId="0">
      <selection activeCell="C2" sqref="C2:F2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2.85546875" style="1" customWidth="1"/>
    <col min="4" max="4" width="17" style="1" customWidth="1"/>
    <col min="5" max="5" width="16" style="1" customWidth="1"/>
    <col min="6" max="6" width="15.7109375" style="1" customWidth="1"/>
    <col min="7" max="16384" width="9.140625" style="1"/>
  </cols>
  <sheetData>
    <row r="1" spans="1:37" ht="121.5" customHeight="1" x14ac:dyDescent="0.25">
      <c r="A1" s="32"/>
      <c r="B1" s="32"/>
      <c r="C1" s="78" t="s">
        <v>141</v>
      </c>
      <c r="D1" s="78"/>
      <c r="E1" s="78"/>
      <c r="F1" s="7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93" customHeight="1" x14ac:dyDescent="0.25">
      <c r="A2" s="4"/>
      <c r="B2" s="4"/>
      <c r="C2" s="78" t="s">
        <v>140</v>
      </c>
      <c r="D2" s="78"/>
      <c r="E2" s="78"/>
      <c r="F2" s="7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5" x14ac:dyDescent="0.25">
      <c r="A3" s="4"/>
      <c r="B3" s="4"/>
      <c r="C3" s="33"/>
      <c r="D3" s="80"/>
      <c r="E3" s="80"/>
      <c r="F3" s="4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8.5" customHeight="1" x14ac:dyDescent="0.2">
      <c r="A4" s="81" t="s">
        <v>126</v>
      </c>
      <c r="B4" s="81"/>
      <c r="C4" s="81"/>
      <c r="D4" s="81"/>
      <c r="E4" s="81"/>
      <c r="F4" s="8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29.25" hidden="1" customHeight="1" x14ac:dyDescent="0.25">
      <c r="A5" s="4"/>
      <c r="B5" s="4"/>
      <c r="C5" s="4"/>
      <c r="D5" s="4"/>
      <c r="E5" s="34" t="s">
        <v>0</v>
      </c>
      <c r="F5" s="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5" customHeight="1" x14ac:dyDescent="0.25">
      <c r="A6" s="82" t="s">
        <v>124</v>
      </c>
      <c r="B6" s="82" t="s">
        <v>1</v>
      </c>
      <c r="C6" s="87" t="s">
        <v>2</v>
      </c>
      <c r="D6" s="88"/>
      <c r="E6" s="89" t="s">
        <v>127</v>
      </c>
      <c r="F6" s="89" t="s">
        <v>128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5" customHeight="1" x14ac:dyDescent="0.2">
      <c r="A7" s="83"/>
      <c r="B7" s="85"/>
      <c r="C7" s="92" t="s">
        <v>3</v>
      </c>
      <c r="D7" s="94" t="s">
        <v>4</v>
      </c>
      <c r="E7" s="90"/>
      <c r="F7" s="9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" customHeight="1" x14ac:dyDescent="0.2">
      <c r="A8" s="84"/>
      <c r="B8" s="86"/>
      <c r="C8" s="93"/>
      <c r="D8" s="95"/>
      <c r="E8" s="91"/>
      <c r="F8" s="9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60" x14ac:dyDescent="0.25">
      <c r="A9" s="36" t="s">
        <v>41</v>
      </c>
      <c r="B9" s="37" t="s">
        <v>5</v>
      </c>
      <c r="C9" s="62" t="s">
        <v>6</v>
      </c>
      <c r="D9" s="62" t="s">
        <v>42</v>
      </c>
      <c r="E9" s="38">
        <f>E10+E11+E12+E13+E14+E15+E16</f>
        <v>36860.699999999997</v>
      </c>
      <c r="F9" s="38">
        <f>F10+F11+F12+F13+F14+F15+F16</f>
        <v>36397.5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60" x14ac:dyDescent="0.25">
      <c r="A10" s="39" t="s">
        <v>43</v>
      </c>
      <c r="B10" s="40" t="s">
        <v>7</v>
      </c>
      <c r="C10" s="62" t="s">
        <v>6</v>
      </c>
      <c r="D10" s="53" t="s">
        <v>44</v>
      </c>
      <c r="E10" s="38">
        <f>SUM([1]целевые!E9)</f>
        <v>10058.9</v>
      </c>
      <c r="F10" s="38">
        <f>SUM([1]целевые!F9)</f>
        <v>10060.9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60" x14ac:dyDescent="0.25">
      <c r="A11" s="39" t="s">
        <v>45</v>
      </c>
      <c r="B11" s="37" t="s">
        <v>8</v>
      </c>
      <c r="C11" s="62" t="s">
        <v>6</v>
      </c>
      <c r="D11" s="53" t="s">
        <v>46</v>
      </c>
      <c r="E11" s="38">
        <f>SUM([1]целевые!E19)</f>
        <v>1699.8999999999999</v>
      </c>
      <c r="F11" s="38">
        <f>SUM([1]целевые!F19)</f>
        <v>1699.8999999999999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60" x14ac:dyDescent="0.25">
      <c r="A12" s="39" t="s">
        <v>47</v>
      </c>
      <c r="B12" s="40" t="s">
        <v>9</v>
      </c>
      <c r="C12" s="62" t="s">
        <v>6</v>
      </c>
      <c r="D12" s="68" t="s">
        <v>48</v>
      </c>
      <c r="E12" s="38">
        <f>SUM([1]целевые!E28)</f>
        <v>10485.700000000001</v>
      </c>
      <c r="F12" s="38">
        <f>SUM([1]целевые!F28)</f>
        <v>10020.5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75" x14ac:dyDescent="0.25">
      <c r="A13" s="41" t="s">
        <v>49</v>
      </c>
      <c r="B13" s="37" t="s">
        <v>11</v>
      </c>
      <c r="C13" s="62" t="s">
        <v>6</v>
      </c>
      <c r="D13" s="68" t="s">
        <v>50</v>
      </c>
      <c r="E13" s="38">
        <f>SUM([1]целевые!E35)</f>
        <v>3262.7999999999997</v>
      </c>
      <c r="F13" s="38">
        <f>SUM([1]целевые!F35)</f>
        <v>3262.7999999999997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75" x14ac:dyDescent="0.25">
      <c r="A14" s="41" t="s">
        <v>51</v>
      </c>
      <c r="B14" s="37" t="s">
        <v>12</v>
      </c>
      <c r="C14" s="62" t="s">
        <v>6</v>
      </c>
      <c r="D14" s="53" t="s">
        <v>52</v>
      </c>
      <c r="E14" s="38">
        <f>SUM([1]целевые!E46)</f>
        <v>1526.7</v>
      </c>
      <c r="F14" s="38">
        <f>SUM([1]целевые!F46)</f>
        <v>1526.7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82.5" customHeight="1" x14ac:dyDescent="0.25">
      <c r="A15" s="42" t="s">
        <v>53</v>
      </c>
      <c r="B15" s="37" t="s">
        <v>54</v>
      </c>
      <c r="C15" s="62" t="s">
        <v>6</v>
      </c>
      <c r="D15" s="68" t="s">
        <v>55</v>
      </c>
      <c r="E15" s="38">
        <f>SUM([1]целевые!E56)</f>
        <v>9774.6999999999989</v>
      </c>
      <c r="F15" s="38">
        <f>SUM([1]целевые!F56)</f>
        <v>9774.6999999999989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90" x14ac:dyDescent="0.25">
      <c r="A16" s="43" t="s">
        <v>56</v>
      </c>
      <c r="B16" s="37" t="s">
        <v>57</v>
      </c>
      <c r="C16" s="62" t="s">
        <v>6</v>
      </c>
      <c r="D16" s="68" t="s">
        <v>58</v>
      </c>
      <c r="E16" s="38">
        <f>SUM([1]целевые!E64)</f>
        <v>52</v>
      </c>
      <c r="F16" s="38">
        <f>SUM([1]целевые!F64)</f>
        <v>52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30" x14ac:dyDescent="0.25">
      <c r="A17" s="44" t="s">
        <v>13</v>
      </c>
      <c r="B17" s="37" t="s">
        <v>12</v>
      </c>
      <c r="C17" s="62" t="s">
        <v>6</v>
      </c>
      <c r="D17" s="68"/>
      <c r="E17" s="38">
        <f>E19+E20+E21+E18</f>
        <v>215.20000000000002</v>
      </c>
      <c r="F17" s="38">
        <f>F19+F20+F21+F18</f>
        <v>215.20000000000002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75" x14ac:dyDescent="0.25">
      <c r="A18" s="35" t="s">
        <v>61</v>
      </c>
      <c r="B18" s="37"/>
      <c r="C18" s="62" t="s">
        <v>6</v>
      </c>
      <c r="D18" s="69" t="s">
        <v>62</v>
      </c>
      <c r="E18" s="38">
        <f>SUM('[1]8'!G78)</f>
        <v>1</v>
      </c>
      <c r="F18" s="38">
        <f>SUM('[1]8'!H78)</f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75" x14ac:dyDescent="0.25">
      <c r="A19" s="36" t="s">
        <v>59</v>
      </c>
      <c r="B19" s="40" t="s">
        <v>60</v>
      </c>
      <c r="C19" s="62" t="s">
        <v>6</v>
      </c>
      <c r="D19" s="70">
        <v>1200000000</v>
      </c>
      <c r="E19" s="38">
        <f>SUM('[1]8'!G84+'[1]8'!G94+'[1]8'!G179)</f>
        <v>163.80000000000001</v>
      </c>
      <c r="F19" s="38">
        <f>SUM('[1]8'!H179+'[1]8'!H94+'[1]8'!H84)</f>
        <v>163.80000000000001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75" x14ac:dyDescent="0.25">
      <c r="A20" s="36" t="s">
        <v>63</v>
      </c>
      <c r="B20" s="37" t="s">
        <v>12</v>
      </c>
      <c r="C20" s="62" t="s">
        <v>6</v>
      </c>
      <c r="D20" s="45" t="s">
        <v>64</v>
      </c>
      <c r="E20" s="38">
        <f>SUM('[1]8'!G188)</f>
        <v>40.4</v>
      </c>
      <c r="F20" s="38">
        <f>SUM('[1]8'!H188)</f>
        <v>40.4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05" x14ac:dyDescent="0.25">
      <c r="A21" s="43" t="s">
        <v>129</v>
      </c>
      <c r="B21" s="40" t="s">
        <v>10</v>
      </c>
      <c r="C21" s="62" t="s">
        <v>6</v>
      </c>
      <c r="D21" s="46">
        <v>2300000000</v>
      </c>
      <c r="E21" s="38">
        <f>SUM('[1]8'!G194)</f>
        <v>10</v>
      </c>
      <c r="F21" s="38">
        <f>SUM('[1]8'!H194)</f>
        <v>10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x14ac:dyDescent="0.25">
      <c r="A22" s="47" t="s">
        <v>14</v>
      </c>
      <c r="B22" s="48"/>
      <c r="C22" s="71" t="s">
        <v>6</v>
      </c>
      <c r="D22" s="72"/>
      <c r="E22" s="49">
        <f>E9+E17</f>
        <v>37075.899999999994</v>
      </c>
      <c r="F22" s="49">
        <f>F9+F17</f>
        <v>36612.699999999997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45" x14ac:dyDescent="0.25">
      <c r="A23" s="36" t="s">
        <v>65</v>
      </c>
      <c r="B23" s="59"/>
      <c r="C23" s="62" t="s">
        <v>15</v>
      </c>
      <c r="D23" s="53" t="s">
        <v>66</v>
      </c>
      <c r="E23" s="50">
        <f>E24+E25+E26+E27+E28+E29</f>
        <v>416864.00000000006</v>
      </c>
      <c r="F23" s="50">
        <f>F24+F25+F26+F27+F28+F29</f>
        <v>419953.1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45" x14ac:dyDescent="0.25">
      <c r="A24" s="41" t="s">
        <v>67</v>
      </c>
      <c r="B24" s="51" t="s">
        <v>16</v>
      </c>
      <c r="C24" s="73" t="s">
        <v>15</v>
      </c>
      <c r="D24" s="74" t="s">
        <v>68</v>
      </c>
      <c r="E24" s="50">
        <f>SUM([1]целевые!E78)</f>
        <v>97568.099999999991</v>
      </c>
      <c r="F24" s="50">
        <f>SUM([1]целевые!F78)</f>
        <v>100656.6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60" x14ac:dyDescent="0.25">
      <c r="A25" s="41" t="s">
        <v>69</v>
      </c>
      <c r="B25" s="51" t="s">
        <v>17</v>
      </c>
      <c r="C25" s="62" t="s">
        <v>15</v>
      </c>
      <c r="D25" s="53" t="s">
        <v>70</v>
      </c>
      <c r="E25" s="52">
        <f>SUM([1]целевые!E93)</f>
        <v>296207.00000000006</v>
      </c>
      <c r="F25" s="52">
        <f>SUM([1]целевые!F93)</f>
        <v>294207.59999999998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60" x14ac:dyDescent="0.25">
      <c r="A26" s="41" t="s">
        <v>71</v>
      </c>
      <c r="B26" s="51" t="s">
        <v>18</v>
      </c>
      <c r="C26" s="62" t="s">
        <v>15</v>
      </c>
      <c r="D26" s="53" t="s">
        <v>72</v>
      </c>
      <c r="E26" s="38">
        <f>SUM([1]целевые!E137)</f>
        <v>9171.1999999999989</v>
      </c>
      <c r="F26" s="38">
        <f>SUM([1]целевые!F137)</f>
        <v>11171.199999999999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60" x14ac:dyDescent="0.25">
      <c r="A27" s="36" t="s">
        <v>73</v>
      </c>
      <c r="B27" s="37" t="s">
        <v>19</v>
      </c>
      <c r="C27" s="62" t="s">
        <v>15</v>
      </c>
      <c r="D27" s="53" t="s">
        <v>74</v>
      </c>
      <c r="E27" s="38">
        <f>SUM([1]целевые!E158)</f>
        <v>728.8</v>
      </c>
      <c r="F27" s="38">
        <f>SUM([1]целевые!F158)</f>
        <v>728.8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75" x14ac:dyDescent="0.25">
      <c r="A28" s="41" t="s">
        <v>75</v>
      </c>
      <c r="B28" s="51" t="s">
        <v>76</v>
      </c>
      <c r="C28" s="62" t="s">
        <v>15</v>
      </c>
      <c r="D28" s="53" t="s">
        <v>77</v>
      </c>
      <c r="E28" s="38">
        <f>SUM([1]целевые!E170)</f>
        <v>7957.5</v>
      </c>
      <c r="F28" s="38">
        <f>SUM([1]целевые!F170)</f>
        <v>7957.5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75" x14ac:dyDescent="0.25">
      <c r="A29" s="39" t="s">
        <v>78</v>
      </c>
      <c r="B29" s="37" t="s">
        <v>19</v>
      </c>
      <c r="C29" s="62" t="s">
        <v>15</v>
      </c>
      <c r="D29" s="45" t="s">
        <v>79</v>
      </c>
      <c r="E29" s="38">
        <f>SUM([1]целевые!E191)</f>
        <v>5231.3999999999996</v>
      </c>
      <c r="F29" s="38">
        <f>SUM([1]целевые!F191)</f>
        <v>5231.3999999999996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30" x14ac:dyDescent="0.25">
      <c r="A30" s="44" t="s">
        <v>20</v>
      </c>
      <c r="B30" s="37" t="s">
        <v>19</v>
      </c>
      <c r="C30" s="62" t="s">
        <v>15</v>
      </c>
      <c r="D30" s="53"/>
      <c r="E30" s="38">
        <f>E31+E32+E33+E35+E36+E34</f>
        <v>693.5</v>
      </c>
      <c r="F30" s="38">
        <f>F31+F32+F33+F35+F36+F34</f>
        <v>2020.9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75" x14ac:dyDescent="0.25">
      <c r="A31" s="44" t="s">
        <v>125</v>
      </c>
      <c r="B31" s="37" t="s">
        <v>19</v>
      </c>
      <c r="C31" s="62" t="s">
        <v>15</v>
      </c>
      <c r="D31" s="53" t="s">
        <v>105</v>
      </c>
      <c r="E31" s="54">
        <f>SUM('[1]8'!G303)</f>
        <v>160.5</v>
      </c>
      <c r="F31" s="54">
        <f>SUM('[1]8'!H303)</f>
        <v>1487.9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75" x14ac:dyDescent="0.25">
      <c r="A32" s="43" t="s">
        <v>80</v>
      </c>
      <c r="B32" s="51" t="s">
        <v>81</v>
      </c>
      <c r="C32" s="62" t="s">
        <v>15</v>
      </c>
      <c r="D32" s="45" t="s">
        <v>82</v>
      </c>
      <c r="E32" s="55">
        <f>SUM('[1]8'!G464)</f>
        <v>50</v>
      </c>
      <c r="F32" s="55">
        <f>SUM('[1]8'!H464)</f>
        <v>50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75" x14ac:dyDescent="0.25">
      <c r="A33" s="43" t="s">
        <v>130</v>
      </c>
      <c r="B33" s="51" t="s">
        <v>131</v>
      </c>
      <c r="C33" s="62" t="s">
        <v>15</v>
      </c>
      <c r="D33" s="45" t="s">
        <v>112</v>
      </c>
      <c r="E33" s="55">
        <f>SUM('[1]8'!G470)</f>
        <v>26</v>
      </c>
      <c r="F33" s="55">
        <f>SUM('[1]8'!H470)</f>
        <v>26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75" x14ac:dyDescent="0.25">
      <c r="A34" s="2" t="s">
        <v>61</v>
      </c>
      <c r="B34" s="51"/>
      <c r="C34" s="62" t="s">
        <v>15</v>
      </c>
      <c r="D34" s="69" t="s">
        <v>62</v>
      </c>
      <c r="E34" s="55">
        <f>SUM('[1]8'!G370)</f>
        <v>3</v>
      </c>
      <c r="F34" s="55">
        <f>SUM('[1]8'!H370)</f>
        <v>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75" x14ac:dyDescent="0.25">
      <c r="A35" s="43" t="s">
        <v>59</v>
      </c>
      <c r="B35" s="51" t="s">
        <v>19</v>
      </c>
      <c r="C35" s="62" t="s">
        <v>15</v>
      </c>
      <c r="D35" s="56">
        <v>1200000000</v>
      </c>
      <c r="E35" s="38">
        <f>SUM('[1]8'!G376+'[1]8'!G476)</f>
        <v>104</v>
      </c>
      <c r="F35" s="38">
        <f>SUM('[1]8'!H476+'[1]8'!H376)</f>
        <v>104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90" x14ac:dyDescent="0.25">
      <c r="A36" s="41" t="s">
        <v>83</v>
      </c>
      <c r="B36" s="51" t="s">
        <v>19</v>
      </c>
      <c r="C36" s="62" t="s">
        <v>15</v>
      </c>
      <c r="D36" s="56">
        <v>1400000000</v>
      </c>
      <c r="E36" s="38">
        <f>SUM('[1]8'!G385+'[1]8'!G485)</f>
        <v>350</v>
      </c>
      <c r="F36" s="38">
        <f>SUM('[1]8'!H485+'[1]8'!H385)</f>
        <v>350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5.75" x14ac:dyDescent="0.25">
      <c r="A37" s="57" t="s">
        <v>21</v>
      </c>
      <c r="B37" s="58"/>
      <c r="C37" s="71" t="s">
        <v>15</v>
      </c>
      <c r="D37" s="72"/>
      <c r="E37" s="38">
        <f>E23+E30</f>
        <v>417557.50000000006</v>
      </c>
      <c r="F37" s="38">
        <f>F23+F30</f>
        <v>421974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05" x14ac:dyDescent="0.25">
      <c r="A38" s="41" t="s">
        <v>132</v>
      </c>
      <c r="B38" s="59" t="s">
        <v>133</v>
      </c>
      <c r="C38" s="62" t="s">
        <v>23</v>
      </c>
      <c r="D38" s="53" t="s">
        <v>86</v>
      </c>
      <c r="E38" s="38">
        <f>SUM('[1]8'!G546)</f>
        <v>86.5</v>
      </c>
      <c r="F38" s="38">
        <f>SUM('[1]8'!H546)</f>
        <v>86.5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60" x14ac:dyDescent="0.25">
      <c r="A39" s="43" t="s">
        <v>122</v>
      </c>
      <c r="B39" s="59" t="s">
        <v>22</v>
      </c>
      <c r="C39" s="62" t="s">
        <v>23</v>
      </c>
      <c r="D39" s="45" t="s">
        <v>116</v>
      </c>
      <c r="E39" s="38">
        <f>SUM('[1]8'!G601)</f>
        <v>1016.9</v>
      </c>
      <c r="F39" s="38">
        <f>SUM('[1]8'!H601)</f>
        <v>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05" x14ac:dyDescent="0.25">
      <c r="A40" s="39" t="s">
        <v>87</v>
      </c>
      <c r="B40" s="59" t="s">
        <v>134</v>
      </c>
      <c r="C40" s="62" t="s">
        <v>23</v>
      </c>
      <c r="D40" s="53" t="s">
        <v>88</v>
      </c>
      <c r="E40" s="38">
        <f>SUM(E41:E43)</f>
        <v>93520.1</v>
      </c>
      <c r="F40" s="38">
        <f>SUM(F41:F43)</f>
        <v>80588.599999999991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75" x14ac:dyDescent="0.25">
      <c r="A41" s="39" t="s">
        <v>89</v>
      </c>
      <c r="B41" s="59" t="s">
        <v>22</v>
      </c>
      <c r="C41" s="62" t="s">
        <v>23</v>
      </c>
      <c r="D41" s="53" t="s">
        <v>90</v>
      </c>
      <c r="E41" s="38">
        <f>SUM('[1]8'!G554+'[1]8'!G518)</f>
        <v>35037.1</v>
      </c>
      <c r="F41" s="38">
        <f>SUM('[1]8'!H554+'[1]8'!H518)</f>
        <v>20869.599999999999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60" x14ac:dyDescent="0.25">
      <c r="A42" s="43" t="s">
        <v>91</v>
      </c>
      <c r="B42" s="59" t="s">
        <v>22</v>
      </c>
      <c r="C42" s="62" t="s">
        <v>23</v>
      </c>
      <c r="D42" s="56">
        <v>1920000000</v>
      </c>
      <c r="E42" s="38">
        <f>SUM('[1]8'!G590)</f>
        <v>58254.100000000006</v>
      </c>
      <c r="F42" s="38">
        <f>SUM('[1]8'!H590)</f>
        <v>59242.6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90" x14ac:dyDescent="0.25">
      <c r="A43" s="39" t="s">
        <v>92</v>
      </c>
      <c r="B43" s="59" t="s">
        <v>22</v>
      </c>
      <c r="C43" s="62" t="s">
        <v>23</v>
      </c>
      <c r="D43" s="60">
        <v>1930000000</v>
      </c>
      <c r="E43" s="54">
        <f>SUM('[1]8'!G582)</f>
        <v>228.9</v>
      </c>
      <c r="F43" s="54">
        <f>SUM('[1]8'!H582)</f>
        <v>476.4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31.5" x14ac:dyDescent="0.25">
      <c r="A44" s="57" t="s">
        <v>24</v>
      </c>
      <c r="B44" s="58"/>
      <c r="C44" s="75" t="s">
        <v>23</v>
      </c>
      <c r="D44" s="61"/>
      <c r="E44" s="54">
        <f>E38+E39+E40</f>
        <v>94623.5</v>
      </c>
      <c r="F44" s="54">
        <f>F38+F39+F40</f>
        <v>80675.099999999991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60" x14ac:dyDescent="0.25">
      <c r="A45" s="43" t="s">
        <v>93</v>
      </c>
      <c r="B45" s="37" t="s">
        <v>25</v>
      </c>
      <c r="C45" s="73" t="s">
        <v>26</v>
      </c>
      <c r="D45" s="45" t="s">
        <v>94</v>
      </c>
      <c r="E45" s="54">
        <f>SUM('[1]8'!G807)</f>
        <v>100</v>
      </c>
      <c r="F45" s="54">
        <f>SUM('[1]8'!H807)</f>
        <v>100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60" x14ac:dyDescent="0.25">
      <c r="A46" s="41" t="s">
        <v>95</v>
      </c>
      <c r="B46" s="37" t="s">
        <v>25</v>
      </c>
      <c r="C46" s="73" t="s">
        <v>26</v>
      </c>
      <c r="D46" s="76" t="s">
        <v>96</v>
      </c>
      <c r="E46" s="55">
        <f>SUM(E47:E50)</f>
        <v>189.6</v>
      </c>
      <c r="F46" s="55">
        <f>SUM(F47:F50)</f>
        <v>189.6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60" x14ac:dyDescent="0.25">
      <c r="A47" s="39" t="s">
        <v>97</v>
      </c>
      <c r="B47" s="37" t="s">
        <v>25</v>
      </c>
      <c r="C47" s="73" t="s">
        <v>26</v>
      </c>
      <c r="D47" s="45" t="s">
        <v>98</v>
      </c>
      <c r="E47" s="38">
        <f>SUM('[1]8'!G916)</f>
        <v>3.6</v>
      </c>
      <c r="F47" s="38">
        <f>SUM('[1]8'!H916)</f>
        <v>3.6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0" x14ac:dyDescent="0.25">
      <c r="A48" s="39" t="s">
        <v>99</v>
      </c>
      <c r="B48" s="37" t="s">
        <v>25</v>
      </c>
      <c r="C48" s="73" t="s">
        <v>26</v>
      </c>
      <c r="D48" s="45" t="s">
        <v>100</v>
      </c>
      <c r="E48" s="38">
        <f>SUM('[1]8'!G922)</f>
        <v>139</v>
      </c>
      <c r="F48" s="38">
        <f>SUM('[1]8'!H922)</f>
        <v>139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75" x14ac:dyDescent="0.25">
      <c r="A49" s="43" t="s">
        <v>101</v>
      </c>
      <c r="B49" s="37" t="s">
        <v>25</v>
      </c>
      <c r="C49" s="73" t="s">
        <v>26</v>
      </c>
      <c r="D49" s="45" t="s">
        <v>102</v>
      </c>
      <c r="E49" s="38">
        <f>SUM('[1]8'!G933)</f>
        <v>45</v>
      </c>
      <c r="F49" s="38">
        <f>SUM('[1]8'!H933)</f>
        <v>45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60" x14ac:dyDescent="0.25">
      <c r="A50" s="43" t="s">
        <v>103</v>
      </c>
      <c r="B50" s="37" t="s">
        <v>25</v>
      </c>
      <c r="C50" s="73" t="s">
        <v>26</v>
      </c>
      <c r="D50" s="45" t="s">
        <v>104</v>
      </c>
      <c r="E50" s="38">
        <f>SUM('[1]8'!G944)</f>
        <v>2</v>
      </c>
      <c r="F50" s="38">
        <f>SUM('[1]8'!H944)</f>
        <v>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75" x14ac:dyDescent="0.25">
      <c r="A51" s="39" t="s">
        <v>125</v>
      </c>
      <c r="B51" s="37" t="s">
        <v>25</v>
      </c>
      <c r="C51" s="73" t="s">
        <v>26</v>
      </c>
      <c r="D51" s="45" t="s">
        <v>105</v>
      </c>
      <c r="E51" s="38">
        <f>SUM('[1]8'!G716+'[1]8'!G844+'[1]8'!G856+'[1]8'!G988)</f>
        <v>108872</v>
      </c>
      <c r="F51" s="38">
        <f>SUM('[1]8'!H844+'[1]8'!H716+'[1]8'!H856)</f>
        <v>1400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90" x14ac:dyDescent="0.25">
      <c r="A52" s="39" t="s">
        <v>106</v>
      </c>
      <c r="B52" s="37" t="s">
        <v>25</v>
      </c>
      <c r="C52" s="73" t="s">
        <v>26</v>
      </c>
      <c r="D52" s="45" t="s">
        <v>107</v>
      </c>
      <c r="E52" s="38">
        <f>SUM('[1]8'!G821)</f>
        <v>50</v>
      </c>
      <c r="F52" s="38">
        <f>SUM('[1]8'!H821)</f>
        <v>50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75" x14ac:dyDescent="0.25">
      <c r="A53" s="39" t="s">
        <v>108</v>
      </c>
      <c r="B53" s="37" t="s">
        <v>25</v>
      </c>
      <c r="C53" s="73" t="s">
        <v>26</v>
      </c>
      <c r="D53" s="76" t="s">
        <v>88</v>
      </c>
      <c r="E53" s="38">
        <f>E54</f>
        <v>55823.1</v>
      </c>
      <c r="F53" s="38">
        <f>F54</f>
        <v>68293.100000000006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75" x14ac:dyDescent="0.25">
      <c r="A54" s="42" t="s">
        <v>109</v>
      </c>
      <c r="B54" s="37" t="s">
        <v>25</v>
      </c>
      <c r="C54" s="73" t="s">
        <v>26</v>
      </c>
      <c r="D54" s="45" t="s">
        <v>90</v>
      </c>
      <c r="E54" s="38">
        <f>SUM('[1]8'!G609+'[1]8'!G618+'[1]8'!G707+'[1]8'!G736+'[1]8'!G1001)</f>
        <v>55823.1</v>
      </c>
      <c r="F54" s="38">
        <f>SUM('[1]8'!H1002+'[1]8'!H736+'[1]8'!H707+'[1]8'!H618+'[1]8'!H609)</f>
        <v>68293.100000000006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75" x14ac:dyDescent="0.25">
      <c r="A55" s="41" t="s">
        <v>110</v>
      </c>
      <c r="B55" s="37" t="s">
        <v>111</v>
      </c>
      <c r="C55" s="73" t="s">
        <v>26</v>
      </c>
      <c r="D55" s="45" t="s">
        <v>112</v>
      </c>
      <c r="E55" s="38">
        <f>SUM('[1]8'!G775+'[1]8'!G890)</f>
        <v>4906</v>
      </c>
      <c r="F55" s="38">
        <f>SUM('[1]8'!H890+'[1]8'!H775)</f>
        <v>4906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75" x14ac:dyDescent="0.25">
      <c r="A56" s="41" t="s">
        <v>61</v>
      </c>
      <c r="B56" s="37" t="s">
        <v>25</v>
      </c>
      <c r="C56" s="73" t="s">
        <v>26</v>
      </c>
      <c r="D56" s="45" t="s">
        <v>62</v>
      </c>
      <c r="E56" s="38">
        <f>SUM('[1]8'!G878)</f>
        <v>6</v>
      </c>
      <c r="F56" s="38">
        <f>SUM('[1]8'!H878)</f>
        <v>6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75" x14ac:dyDescent="0.25">
      <c r="A57" s="41" t="s">
        <v>113</v>
      </c>
      <c r="B57" s="37" t="s">
        <v>25</v>
      </c>
      <c r="C57" s="73" t="s">
        <v>26</v>
      </c>
      <c r="D57" s="56">
        <v>1000000000</v>
      </c>
      <c r="E57" s="38">
        <f>SUM('[1]8'!G793)</f>
        <v>19</v>
      </c>
      <c r="F57" s="38">
        <f>SUM('[1]8'!H793)</f>
        <v>19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ht="80.25" customHeight="1" x14ac:dyDescent="0.25">
      <c r="A58" s="41" t="s">
        <v>135</v>
      </c>
      <c r="B58" s="37" t="s">
        <v>25</v>
      </c>
      <c r="C58" s="73" t="s">
        <v>26</v>
      </c>
      <c r="D58" s="45" t="s">
        <v>114</v>
      </c>
      <c r="E58" s="38">
        <f>SUM('[1]8'!G799)</f>
        <v>18.399999999999999</v>
      </c>
      <c r="F58" s="38">
        <f>SUM('[1]8'!H799)</f>
        <v>18.399999999999999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ht="75" x14ac:dyDescent="0.25">
      <c r="A59" s="39" t="s">
        <v>59</v>
      </c>
      <c r="B59" s="37" t="s">
        <v>25</v>
      </c>
      <c r="C59" s="73" t="s">
        <v>26</v>
      </c>
      <c r="D59" s="45">
        <v>1200000000</v>
      </c>
      <c r="E59" s="38">
        <f>SUM('[1]8'!G723+'[1]8'!G884)</f>
        <v>140.5</v>
      </c>
      <c r="F59" s="38">
        <f>SUM('[1]8'!H884+'[1]8'!H723)</f>
        <v>140.5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ht="60" x14ac:dyDescent="0.25">
      <c r="A60" s="39" t="s">
        <v>115</v>
      </c>
      <c r="B60" s="37" t="s">
        <v>25</v>
      </c>
      <c r="C60" s="73" t="s">
        <v>26</v>
      </c>
      <c r="D60" s="45" t="s">
        <v>116</v>
      </c>
      <c r="E60" s="38">
        <f>SUM('[1]8'!G829)</f>
        <v>691.2</v>
      </c>
      <c r="F60" s="38">
        <f>SUM('[1]8'!H829)</f>
        <v>691.2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75.75" customHeight="1" x14ac:dyDescent="0.25">
      <c r="A61" s="2" t="s">
        <v>83</v>
      </c>
      <c r="B61" s="37" t="s">
        <v>25</v>
      </c>
      <c r="C61" s="73" t="s">
        <v>26</v>
      </c>
      <c r="D61" s="45" t="s">
        <v>136</v>
      </c>
      <c r="E61" s="38">
        <f>SUM('[1]8'!G900)</f>
        <v>5</v>
      </c>
      <c r="F61" s="38">
        <f>SUM('[1]8'!H900)</f>
        <v>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90" x14ac:dyDescent="0.25">
      <c r="A62" s="41" t="s">
        <v>84</v>
      </c>
      <c r="B62" s="37" t="s">
        <v>25</v>
      </c>
      <c r="C62" s="62" t="s">
        <v>26</v>
      </c>
      <c r="D62" s="45" t="s">
        <v>85</v>
      </c>
      <c r="E62" s="38">
        <f>SUM('[1]8'!G730)</f>
        <v>60.4</v>
      </c>
      <c r="F62" s="38">
        <f>SUM('[1]8'!H730)</f>
        <v>60.4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75" x14ac:dyDescent="0.25">
      <c r="A63" s="39" t="s">
        <v>117</v>
      </c>
      <c r="B63" s="37" t="s">
        <v>25</v>
      </c>
      <c r="C63" s="62" t="s">
        <v>26</v>
      </c>
      <c r="D63" s="45" t="s">
        <v>118</v>
      </c>
      <c r="E63" s="54">
        <f>SUM(E64:E65)</f>
        <v>230.6</v>
      </c>
      <c r="F63" s="54">
        <f>SUM(F64:F65)</f>
        <v>230.6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ht="75" x14ac:dyDescent="0.25">
      <c r="A64" s="39" t="s">
        <v>119</v>
      </c>
      <c r="B64" s="37" t="s">
        <v>25</v>
      </c>
      <c r="C64" s="62" t="s">
        <v>26</v>
      </c>
      <c r="D64" s="45" t="s">
        <v>120</v>
      </c>
      <c r="E64" s="54">
        <f>SUM('[1]8'!G975)</f>
        <v>200.6</v>
      </c>
      <c r="F64" s="54">
        <f>SUM('[1]8'!H975)</f>
        <v>200.6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ht="75" x14ac:dyDescent="0.25">
      <c r="A65" s="39" t="s">
        <v>137</v>
      </c>
      <c r="B65" s="37" t="s">
        <v>25</v>
      </c>
      <c r="C65" s="62" t="s">
        <v>26</v>
      </c>
      <c r="D65" s="45" t="s">
        <v>138</v>
      </c>
      <c r="E65" s="54">
        <f>SUM('[1]8'!G981)</f>
        <v>30</v>
      </c>
      <c r="F65" s="54">
        <f>SUM('[1]8'!H981)</f>
        <v>30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75" x14ac:dyDescent="0.25">
      <c r="A66" s="39" t="s">
        <v>123</v>
      </c>
      <c r="B66" s="37" t="s">
        <v>27</v>
      </c>
      <c r="C66" s="62" t="s">
        <v>26</v>
      </c>
      <c r="D66" s="63">
        <v>2000000000</v>
      </c>
      <c r="E66" s="54">
        <f>SUM('[1]8'!G743+'[1]8'!G907)</f>
        <v>3231.6</v>
      </c>
      <c r="F66" s="54">
        <f>SUM('[1]8'!H907+'[1]8'!H743)</f>
        <v>3231.6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05" x14ac:dyDescent="0.25">
      <c r="A67" s="2" t="s">
        <v>139</v>
      </c>
      <c r="B67" s="37" t="s">
        <v>25</v>
      </c>
      <c r="C67" s="62" t="s">
        <v>26</v>
      </c>
      <c r="D67" s="63">
        <v>2400000000</v>
      </c>
      <c r="E67" s="54">
        <f>SUM('[1]8'!G814)</f>
        <v>0.1</v>
      </c>
      <c r="F67" s="54">
        <f>SUM('[1]8'!H814)</f>
        <v>0.1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ht="15.75" x14ac:dyDescent="0.25">
      <c r="A68" s="64" t="s">
        <v>28</v>
      </c>
      <c r="B68" s="51"/>
      <c r="C68" s="71" t="s">
        <v>26</v>
      </c>
      <c r="D68" s="65"/>
      <c r="E68" s="54">
        <f>SUM(E66+E63+E62+E60+E59+E58+E57+E56+E55+E53+E52+E51+E46+E45+E61+E67)</f>
        <v>174343.5</v>
      </c>
      <c r="F68" s="54">
        <f>SUM(F66+F63+F62+F60+F59+F58+F57+F56+F55+F53+F52+F51+F46+F45+F61+F67)</f>
        <v>79341.500000000015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ht="75" x14ac:dyDescent="0.25">
      <c r="A69" s="42" t="s">
        <v>132</v>
      </c>
      <c r="B69" s="37" t="s">
        <v>29</v>
      </c>
      <c r="C69" s="62" t="s">
        <v>30</v>
      </c>
      <c r="D69" s="45" t="s">
        <v>86</v>
      </c>
      <c r="E69" s="54">
        <f>SUM('[1]8'!G1057)</f>
        <v>6</v>
      </c>
      <c r="F69" s="54">
        <f>SUM('[1]8'!H1057)</f>
        <v>6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ht="75" x14ac:dyDescent="0.25">
      <c r="A70" s="39" t="s">
        <v>87</v>
      </c>
      <c r="B70" s="37" t="s">
        <v>29</v>
      </c>
      <c r="C70" s="62" t="s">
        <v>30</v>
      </c>
      <c r="D70" s="45" t="s">
        <v>88</v>
      </c>
      <c r="E70" s="54">
        <f>SUM('[1]8'!G1036)</f>
        <v>2665.1</v>
      </c>
      <c r="F70" s="54">
        <f>SUM('[1]8'!H1036)</f>
        <v>2665.1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47.25" x14ac:dyDescent="0.25">
      <c r="A71" s="66" t="s">
        <v>31</v>
      </c>
      <c r="B71" s="37"/>
      <c r="C71" s="71" t="s">
        <v>30</v>
      </c>
      <c r="D71" s="65"/>
      <c r="E71" s="54">
        <f>SUM(E69:E70)</f>
        <v>2671.1</v>
      </c>
      <c r="F71" s="54">
        <f>SUM(F69:F70)</f>
        <v>2671.1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5" x14ac:dyDescent="0.25">
      <c r="A72" s="39" t="s">
        <v>32</v>
      </c>
      <c r="B72" s="51"/>
      <c r="C72" s="62"/>
      <c r="D72" s="45"/>
      <c r="E72" s="38">
        <f>E22+E37+E44+E68+E71</f>
        <v>726271.5</v>
      </c>
      <c r="F72" s="38">
        <f>F22+F37+F44+F68+F71</f>
        <v>621274.4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x14ac:dyDescent="0.2">
      <c r="A73" s="4"/>
      <c r="B73" s="4"/>
      <c r="C73" s="4"/>
      <c r="D73" s="4"/>
      <c r="E73" s="5"/>
      <c r="F73" s="4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5" x14ac:dyDescent="0.25">
      <c r="A74" s="67" t="s">
        <v>33</v>
      </c>
      <c r="B74" s="77"/>
      <c r="C74" s="77"/>
      <c r="D74" s="77"/>
      <c r="E74" s="77"/>
      <c r="F74" s="4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15" x14ac:dyDescent="0.25">
      <c r="A75" s="67" t="s">
        <v>34</v>
      </c>
      <c r="B75" s="77"/>
      <c r="C75" s="77"/>
      <c r="D75" s="77"/>
      <c r="E75" s="77"/>
      <c r="F75" s="4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5" x14ac:dyDescent="0.25">
      <c r="A76" s="67" t="s">
        <v>35</v>
      </c>
      <c r="B76" s="77"/>
      <c r="C76" s="77"/>
      <c r="D76" s="77"/>
      <c r="E76" s="77"/>
      <c r="F76" s="4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5" x14ac:dyDescent="0.25">
      <c r="A77" s="67" t="s">
        <v>36</v>
      </c>
      <c r="B77" s="77"/>
      <c r="C77" s="77"/>
      <c r="D77" s="77"/>
      <c r="E77" s="77"/>
      <c r="F77" s="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ht="15" x14ac:dyDescent="0.25">
      <c r="A78" s="67" t="s">
        <v>37</v>
      </c>
      <c r="B78" s="77"/>
      <c r="C78" s="77"/>
      <c r="D78" s="77"/>
      <c r="E78" s="77"/>
      <c r="F78" s="18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ht="15" x14ac:dyDescent="0.25">
      <c r="A79" s="67" t="s">
        <v>40</v>
      </c>
      <c r="B79" s="77"/>
      <c r="C79" s="77"/>
      <c r="D79" s="77"/>
      <c r="E79" s="77"/>
      <c r="F79" s="18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ht="15" x14ac:dyDescent="0.25">
      <c r="A80" s="67" t="s">
        <v>38</v>
      </c>
      <c r="B80" s="77"/>
      <c r="C80" s="77"/>
      <c r="D80" s="77"/>
      <c r="E80" s="77"/>
      <c r="F80" s="18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5" x14ac:dyDescent="0.25">
      <c r="A81" s="67" t="s">
        <v>39</v>
      </c>
      <c r="B81" s="77"/>
      <c r="C81" s="77"/>
      <c r="D81" s="77"/>
      <c r="E81" s="77"/>
      <c r="F81" s="18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ht="15" x14ac:dyDescent="0.25">
      <c r="A82" s="67" t="s">
        <v>121</v>
      </c>
      <c r="B82" s="77"/>
      <c r="C82" s="77"/>
      <c r="D82" s="77"/>
      <c r="E82" s="77"/>
      <c r="F82" s="18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ht="15" x14ac:dyDescent="0.25">
      <c r="A83" s="23"/>
      <c r="B83" s="20"/>
      <c r="C83" s="6"/>
      <c r="D83" s="6"/>
      <c r="E83" s="9"/>
      <c r="F83" s="6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5" x14ac:dyDescent="0.25">
      <c r="A84" s="23"/>
      <c r="B84" s="20"/>
      <c r="C84" s="6"/>
      <c r="D84" s="6"/>
      <c r="E84" s="9"/>
      <c r="F84" s="6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ht="15" x14ac:dyDescent="0.25">
      <c r="A85" s="23"/>
      <c r="B85" s="20"/>
      <c r="C85" s="6"/>
      <c r="D85" s="6"/>
      <c r="E85" s="9"/>
      <c r="F85" s="6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5" x14ac:dyDescent="0.25">
      <c r="A86" s="23"/>
      <c r="B86" s="20"/>
      <c r="C86" s="6"/>
      <c r="D86" s="6"/>
      <c r="E86" s="9"/>
      <c r="F86" s="6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ht="15" x14ac:dyDescent="0.25">
      <c r="A87" s="23"/>
      <c r="B87" s="20"/>
      <c r="C87" s="6"/>
      <c r="D87" s="6"/>
      <c r="E87" s="9"/>
      <c r="F87" s="6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ht="15" x14ac:dyDescent="0.25">
      <c r="A88" s="23"/>
      <c r="B88" s="20"/>
      <c r="C88" s="6"/>
      <c r="D88" s="6"/>
      <c r="E88" s="9"/>
      <c r="F88" s="6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5" x14ac:dyDescent="0.25">
      <c r="A89" s="22"/>
      <c r="B89" s="20"/>
      <c r="C89" s="6"/>
      <c r="D89" s="6"/>
      <c r="E89" s="10"/>
      <c r="F89" s="6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ht="15" x14ac:dyDescent="0.25">
      <c r="A90" s="22"/>
      <c r="B90" s="20"/>
      <c r="C90" s="6"/>
      <c r="D90" s="6"/>
      <c r="E90" s="11"/>
      <c r="F90" s="6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ht="15" x14ac:dyDescent="0.25">
      <c r="A91" s="22"/>
      <c r="B91" s="20"/>
      <c r="C91" s="6"/>
      <c r="D91" s="6"/>
      <c r="E91" s="11"/>
      <c r="F91" s="6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ht="15" x14ac:dyDescent="0.25">
      <c r="A92" s="25"/>
      <c r="B92" s="20"/>
      <c r="C92" s="6"/>
      <c r="D92" s="7"/>
      <c r="E92" s="8"/>
      <c r="F92" s="7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ht="15" x14ac:dyDescent="0.25">
      <c r="A93" s="22"/>
      <c r="B93" s="20"/>
      <c r="C93" s="6"/>
      <c r="D93" s="6"/>
      <c r="E93" s="11"/>
      <c r="F93" s="22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ht="15" x14ac:dyDescent="0.25">
      <c r="A94" s="22"/>
      <c r="B94" s="20"/>
      <c r="C94" s="6"/>
      <c r="D94" s="6"/>
      <c r="E94" s="11"/>
      <c r="F94" s="2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ht="15" x14ac:dyDescent="0.25">
      <c r="A95" s="22"/>
      <c r="B95" s="20"/>
      <c r="C95" s="6"/>
      <c r="D95" s="6"/>
      <c r="E95" s="17"/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ht="15" x14ac:dyDescent="0.25">
      <c r="A96" s="23"/>
      <c r="B96" s="20"/>
      <c r="C96" s="6"/>
      <c r="D96" s="6"/>
      <c r="E96" s="11"/>
      <c r="F96" s="6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ht="15" x14ac:dyDescent="0.25">
      <c r="A97" s="24"/>
      <c r="B97" s="20"/>
      <c r="C97" s="6"/>
      <c r="D97" s="6"/>
      <c r="E97" s="16"/>
      <c r="F97" s="6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ht="15" x14ac:dyDescent="0.25">
      <c r="A98" s="22"/>
      <c r="B98" s="20"/>
      <c r="C98" s="6"/>
      <c r="D98" s="6"/>
      <c r="E98" s="10"/>
      <c r="F98" s="6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ht="15" x14ac:dyDescent="0.25">
      <c r="A99" s="22"/>
      <c r="B99" s="20"/>
      <c r="C99" s="6"/>
      <c r="D99" s="6"/>
      <c r="E99" s="11"/>
      <c r="F99" s="6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ht="15" x14ac:dyDescent="0.25">
      <c r="A100" s="22"/>
      <c r="B100" s="20"/>
      <c r="C100" s="6"/>
      <c r="D100" s="6"/>
      <c r="E100" s="11"/>
      <c r="F100" s="6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ht="15" x14ac:dyDescent="0.25">
      <c r="A101" s="22"/>
      <c r="B101" s="20"/>
      <c r="C101" s="6"/>
      <c r="D101" s="6"/>
      <c r="E101" s="11"/>
      <c r="F101" s="6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ht="15" x14ac:dyDescent="0.25">
      <c r="A102" s="22"/>
      <c r="B102" s="20"/>
      <c r="C102" s="6"/>
      <c r="D102" s="6"/>
      <c r="E102" s="11"/>
      <c r="F102" s="6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ht="15" x14ac:dyDescent="0.25">
      <c r="A103" s="23"/>
      <c r="B103" s="20"/>
      <c r="C103" s="6"/>
      <c r="D103" s="6"/>
      <c r="E103" s="9"/>
      <c r="F103" s="6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ht="15" x14ac:dyDescent="0.25">
      <c r="A104" s="23"/>
      <c r="B104" s="20"/>
      <c r="C104" s="6"/>
      <c r="D104" s="6"/>
      <c r="E104" s="11"/>
      <c r="F104" s="6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ht="15" x14ac:dyDescent="0.25">
      <c r="A105" s="23"/>
      <c r="B105" s="20"/>
      <c r="C105" s="6"/>
      <c r="D105" s="6"/>
      <c r="E105" s="11"/>
      <c r="F105" s="6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ht="15" x14ac:dyDescent="0.25">
      <c r="A106" s="23"/>
      <c r="B106" s="20"/>
      <c r="C106" s="6"/>
      <c r="D106" s="6"/>
      <c r="E106" s="11"/>
      <c r="F106" s="6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ht="15" x14ac:dyDescent="0.25">
      <c r="A107" s="23"/>
      <c r="B107" s="20"/>
      <c r="C107" s="6"/>
      <c r="D107" s="6"/>
      <c r="E107" s="11"/>
      <c r="F107" s="6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ht="15" x14ac:dyDescent="0.25">
      <c r="A108" s="23"/>
      <c r="B108" s="20"/>
      <c r="C108" s="6"/>
      <c r="D108" s="6"/>
      <c r="E108" s="11"/>
      <c r="F108" s="6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ht="15.75" x14ac:dyDescent="0.25">
      <c r="A109" s="26"/>
      <c r="B109" s="13"/>
      <c r="C109" s="14"/>
      <c r="D109" s="14"/>
      <c r="E109" s="15"/>
      <c r="F109" s="1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ht="15" x14ac:dyDescent="0.25">
      <c r="A110" s="22"/>
      <c r="B110" s="19"/>
      <c r="C110" s="6"/>
      <c r="D110" s="6"/>
      <c r="E110" s="11"/>
      <c r="F110" s="6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ht="15" x14ac:dyDescent="0.25">
      <c r="A111" s="22"/>
      <c r="B111" s="19"/>
      <c r="C111" s="6"/>
      <c r="D111" s="6"/>
      <c r="E111" s="9"/>
      <c r="F111" s="6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ht="15" x14ac:dyDescent="0.25">
      <c r="A112" s="22"/>
      <c r="B112" s="19"/>
      <c r="C112" s="6"/>
      <c r="D112" s="6"/>
      <c r="E112" s="9"/>
      <c r="F112" s="6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ht="15" x14ac:dyDescent="0.25">
      <c r="A113" s="22"/>
      <c r="B113" s="19"/>
      <c r="C113" s="6"/>
      <c r="D113" s="6"/>
      <c r="E113" s="27"/>
      <c r="F113" s="6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ht="15" x14ac:dyDescent="0.25">
      <c r="A114" s="22"/>
      <c r="B114" s="19"/>
      <c r="C114" s="6"/>
      <c r="D114" s="6"/>
      <c r="E114" s="27"/>
      <c r="F114" s="6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ht="77.25" customHeight="1" x14ac:dyDescent="0.25">
      <c r="A115" s="22"/>
      <c r="B115" s="19"/>
      <c r="C115" s="6"/>
      <c r="D115" s="6"/>
      <c r="E115" s="9"/>
      <c r="F115" s="6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ht="15" x14ac:dyDescent="0.25">
      <c r="A116" s="22"/>
      <c r="B116" s="19"/>
      <c r="C116" s="6"/>
      <c r="D116" s="6"/>
      <c r="E116" s="11"/>
      <c r="F116" s="6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ht="15" x14ac:dyDescent="0.25">
      <c r="A117" s="22"/>
      <c r="B117" s="19"/>
      <c r="C117" s="6"/>
      <c r="D117" s="6"/>
      <c r="E117" s="11"/>
      <c r="F117" s="6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ht="116.25" customHeight="1" x14ac:dyDescent="0.25">
      <c r="A118" s="22"/>
      <c r="B118" s="19"/>
      <c r="C118" s="6"/>
      <c r="D118" s="6"/>
      <c r="E118" s="16"/>
      <c r="F118" s="6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ht="15.75" x14ac:dyDescent="0.25">
      <c r="A119" s="26"/>
      <c r="B119" s="13"/>
      <c r="C119" s="14"/>
      <c r="D119" s="14"/>
      <c r="E119" s="28"/>
      <c r="F119" s="14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5.75" x14ac:dyDescent="0.25">
      <c r="A120" s="24"/>
      <c r="B120" s="13"/>
      <c r="C120" s="14"/>
      <c r="D120" s="14"/>
      <c r="E120" s="28"/>
      <c r="F120" s="14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ht="15" x14ac:dyDescent="0.25">
      <c r="A121" s="23"/>
      <c r="B121" s="20"/>
      <c r="C121" s="18"/>
      <c r="D121" s="18"/>
      <c r="E121" s="11"/>
      <c r="F121" s="1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ht="15" x14ac:dyDescent="0.25">
      <c r="A122" s="22"/>
      <c r="B122" s="20"/>
      <c r="C122" s="18"/>
      <c r="D122" s="18"/>
      <c r="E122" s="10"/>
      <c r="F122" s="1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ht="15" x14ac:dyDescent="0.25">
      <c r="A123" s="22"/>
      <c r="B123" s="20"/>
      <c r="C123" s="18"/>
      <c r="D123" s="18"/>
      <c r="E123" s="11"/>
      <c r="F123" s="18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ht="15" x14ac:dyDescent="0.25">
      <c r="A124" s="22"/>
      <c r="B124" s="20"/>
      <c r="C124" s="18"/>
      <c r="D124" s="18"/>
      <c r="E124" s="27"/>
      <c r="F124" s="1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ht="15" x14ac:dyDescent="0.25">
      <c r="A125" s="24"/>
      <c r="B125" s="20"/>
      <c r="C125" s="18"/>
      <c r="D125" s="18"/>
      <c r="E125" s="11"/>
      <c r="F125" s="18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ht="15" x14ac:dyDescent="0.25">
      <c r="A126" s="24"/>
      <c r="B126" s="20"/>
      <c r="C126" s="18"/>
      <c r="D126" s="18"/>
      <c r="E126" s="11"/>
      <c r="F126" s="18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:37" ht="15" x14ac:dyDescent="0.25">
      <c r="A127" s="22"/>
      <c r="B127" s="20"/>
      <c r="C127" s="18"/>
      <c r="D127" s="18"/>
      <c r="E127" s="11"/>
      <c r="F127" s="18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ht="15" x14ac:dyDescent="0.25">
      <c r="A128" s="22"/>
      <c r="B128" s="20"/>
      <c r="C128" s="18"/>
      <c r="D128" s="18"/>
      <c r="E128" s="29"/>
      <c r="F128" s="1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ht="15" x14ac:dyDescent="0.25">
      <c r="A129" s="22"/>
      <c r="B129" s="20"/>
      <c r="C129" s="18"/>
      <c r="D129" s="18"/>
      <c r="E129" s="10"/>
      <c r="F129" s="18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:37" ht="15" x14ac:dyDescent="0.25">
      <c r="A130" s="23"/>
      <c r="B130" s="20"/>
      <c r="C130" s="18"/>
      <c r="D130" s="18"/>
      <c r="E130" s="11"/>
      <c r="F130" s="18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:37" ht="15" x14ac:dyDescent="0.25">
      <c r="A131" s="23"/>
      <c r="B131" s="20"/>
      <c r="C131" s="18"/>
      <c r="D131" s="18"/>
      <c r="E131" s="11"/>
      <c r="F131" s="18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ht="15" x14ac:dyDescent="0.25">
      <c r="A132" s="23"/>
      <c r="B132" s="20"/>
      <c r="C132" s="18"/>
      <c r="D132" s="18"/>
      <c r="E132" s="11"/>
      <c r="F132" s="18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ht="15" x14ac:dyDescent="0.25">
      <c r="A133" s="23"/>
      <c r="B133" s="20"/>
      <c r="C133" s="18"/>
      <c r="D133" s="18"/>
      <c r="E133" s="11"/>
      <c r="F133" s="18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ht="15" x14ac:dyDescent="0.25">
      <c r="A134" s="23"/>
      <c r="B134" s="20"/>
      <c r="C134" s="18"/>
      <c r="D134" s="18"/>
      <c r="E134" s="11"/>
      <c r="F134" s="18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ht="15" x14ac:dyDescent="0.25">
      <c r="A135" s="23"/>
      <c r="B135" s="20"/>
      <c r="C135" s="18"/>
      <c r="D135" s="18"/>
      <c r="E135" s="10"/>
      <c r="F135" s="18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ht="15" x14ac:dyDescent="0.25">
      <c r="A136" s="23"/>
      <c r="B136" s="20"/>
      <c r="C136" s="18"/>
      <c r="D136" s="18"/>
      <c r="E136" s="12"/>
      <c r="F136" s="18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ht="15" x14ac:dyDescent="0.25">
      <c r="A137" s="23"/>
      <c r="B137" s="20"/>
      <c r="C137" s="18"/>
      <c r="D137" s="18"/>
      <c r="E137" s="12"/>
      <c r="F137" s="18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ht="15" x14ac:dyDescent="0.25">
      <c r="A138" s="23"/>
      <c r="B138" s="20"/>
      <c r="C138" s="18"/>
      <c r="D138" s="18"/>
      <c r="E138" s="12"/>
      <c r="F138" s="18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:37" ht="15" x14ac:dyDescent="0.25">
      <c r="A139" s="23"/>
      <c r="B139" s="20"/>
      <c r="C139" s="18"/>
      <c r="D139" s="18"/>
      <c r="E139" s="12"/>
      <c r="F139" s="18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ht="15" x14ac:dyDescent="0.25">
      <c r="A140" s="23"/>
      <c r="B140" s="20"/>
      <c r="C140" s="18"/>
      <c r="D140" s="18"/>
      <c r="E140" s="11"/>
      <c r="F140" s="18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ht="15" x14ac:dyDescent="0.25">
      <c r="A141" s="23"/>
      <c r="B141" s="20"/>
      <c r="C141" s="18"/>
      <c r="D141" s="18"/>
      <c r="E141" s="27"/>
      <c r="F141" s="18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:37" ht="15" x14ac:dyDescent="0.25">
      <c r="A142" s="23"/>
      <c r="B142" s="20"/>
      <c r="C142" s="18"/>
      <c r="D142" s="18"/>
      <c r="E142" s="11"/>
      <c r="F142" s="18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:37" ht="15" x14ac:dyDescent="0.25">
      <c r="A143" s="22"/>
      <c r="B143" s="20"/>
      <c r="C143" s="18"/>
      <c r="D143" s="18"/>
      <c r="E143" s="11"/>
      <c r="F143" s="18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:37" ht="15" x14ac:dyDescent="0.25">
      <c r="A144" s="22"/>
      <c r="B144" s="20"/>
      <c r="C144" s="18"/>
      <c r="D144" s="18"/>
      <c r="E144" s="11"/>
      <c r="F144" s="18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229" ht="15" x14ac:dyDescent="0.25">
      <c r="A145" s="22"/>
      <c r="B145" s="20"/>
      <c r="C145" s="18"/>
      <c r="D145" s="18"/>
      <c r="E145" s="27"/>
      <c r="F145" s="18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:229" ht="15" x14ac:dyDescent="0.25">
      <c r="A146" s="22"/>
      <c r="B146" s="20"/>
      <c r="C146" s="18"/>
      <c r="D146" s="18"/>
      <c r="E146" s="16"/>
      <c r="F146" s="18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229" ht="15" x14ac:dyDescent="0.25">
      <c r="A147" s="22"/>
      <c r="B147" s="20"/>
      <c r="C147" s="18"/>
      <c r="D147" s="18"/>
      <c r="E147" s="27"/>
      <c r="F147" s="18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:229" ht="15" x14ac:dyDescent="0.25">
      <c r="A148" s="23"/>
      <c r="B148" s="20"/>
      <c r="C148" s="18"/>
      <c r="D148" s="18"/>
      <c r="E148" s="11"/>
      <c r="F148" s="18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:229" ht="15" x14ac:dyDescent="0.25">
      <c r="A149" s="22"/>
      <c r="B149" s="20"/>
      <c r="C149" s="18"/>
      <c r="D149" s="18"/>
      <c r="E149" s="10"/>
      <c r="F149" s="18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229" ht="15" x14ac:dyDescent="0.25">
      <c r="A150" s="22"/>
      <c r="B150" s="20"/>
      <c r="C150" s="18"/>
      <c r="D150" s="18"/>
      <c r="E150" s="11"/>
      <c r="F150" s="18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:229" ht="15" x14ac:dyDescent="0.25">
      <c r="A151" s="24"/>
      <c r="B151" s="20"/>
      <c r="C151" s="18"/>
      <c r="D151" s="18"/>
      <c r="E151" s="27"/>
      <c r="F151" s="1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229" ht="15" x14ac:dyDescent="0.25">
      <c r="A152" s="22"/>
      <c r="B152" s="20"/>
      <c r="C152" s="18"/>
      <c r="D152" s="18"/>
      <c r="E152" s="11"/>
      <c r="F152" s="1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229" ht="15" x14ac:dyDescent="0.25">
      <c r="A153" s="22"/>
      <c r="B153" s="20"/>
      <c r="C153" s="18"/>
      <c r="D153" s="18"/>
      <c r="E153" s="11"/>
      <c r="F153" s="18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:229" ht="15" x14ac:dyDescent="0.25">
      <c r="A154" s="22"/>
      <c r="B154" s="20"/>
      <c r="C154" s="18"/>
      <c r="D154" s="18"/>
      <c r="E154" s="11"/>
      <c r="F154" s="1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229" ht="15" x14ac:dyDescent="0.25">
      <c r="A155" s="22"/>
      <c r="B155" s="20"/>
      <c r="C155" s="18"/>
      <c r="D155" s="18"/>
      <c r="E155" s="11"/>
      <c r="F155" s="18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:229" ht="15" x14ac:dyDescent="0.25">
      <c r="A156" s="22"/>
      <c r="B156" s="20"/>
      <c r="C156" s="18"/>
      <c r="D156" s="18"/>
      <c r="E156" s="11"/>
      <c r="F156" s="18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229" ht="15" x14ac:dyDescent="0.25">
      <c r="A157" s="22"/>
      <c r="B157" s="20"/>
      <c r="C157" s="18"/>
      <c r="D157" s="18"/>
      <c r="E157" s="11"/>
      <c r="F157" s="18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</row>
    <row r="158" spans="1:229" ht="15" x14ac:dyDescent="0.25">
      <c r="A158" s="22"/>
      <c r="B158" s="20"/>
      <c r="C158" s="18"/>
      <c r="D158" s="18"/>
      <c r="E158" s="11"/>
      <c r="F158" s="1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229" ht="15" x14ac:dyDescent="0.25">
      <c r="A159" s="22"/>
      <c r="B159" s="20"/>
      <c r="C159" s="18"/>
      <c r="D159" s="18"/>
      <c r="E159" s="11"/>
      <c r="F159" s="18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229" ht="15" x14ac:dyDescent="0.25">
      <c r="A160" s="22"/>
      <c r="B160" s="20"/>
      <c r="C160" s="18"/>
      <c r="D160" s="18"/>
      <c r="E160" s="11"/>
      <c r="F160" s="18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:37" ht="15" x14ac:dyDescent="0.25">
      <c r="A161" s="22"/>
      <c r="B161" s="20"/>
      <c r="C161" s="18"/>
      <c r="D161" s="18"/>
      <c r="E161" s="11"/>
      <c r="F161" s="18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ht="15.75" x14ac:dyDescent="0.25">
      <c r="A162" s="31"/>
      <c r="B162" s="20"/>
      <c r="C162" s="14"/>
      <c r="D162" s="14"/>
      <c r="E162" s="28"/>
      <c r="F162" s="14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1:37" ht="15" x14ac:dyDescent="0.25">
      <c r="A163" s="22"/>
      <c r="B163" s="20"/>
      <c r="C163" s="6"/>
      <c r="D163" s="6"/>
      <c r="E163" s="10"/>
      <c r="F163" s="6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1:37" ht="15.75" x14ac:dyDescent="0.25">
      <c r="A164" s="26"/>
      <c r="B164" s="20"/>
      <c r="C164" s="14"/>
      <c r="D164" s="14"/>
      <c r="E164" s="28"/>
      <c r="F164" s="14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:37" ht="15" x14ac:dyDescent="0.25">
      <c r="A165" s="22"/>
      <c r="B165" s="20"/>
      <c r="C165" s="6"/>
      <c r="D165" s="6"/>
      <c r="E165" s="10"/>
      <c r="F165" s="6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1:37" x14ac:dyDescent="0.2">
      <c r="A166" s="32"/>
      <c r="B166" s="32"/>
      <c r="C166" s="32"/>
      <c r="D166" s="32"/>
      <c r="E166" s="32"/>
      <c r="F166" s="3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:37" x14ac:dyDescent="0.2">
      <c r="A167" s="32"/>
      <c r="B167" s="32"/>
      <c r="C167" s="32"/>
      <c r="D167" s="32"/>
      <c r="E167" s="32"/>
      <c r="F167" s="3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1:37" x14ac:dyDescent="0.2">
      <c r="A168" s="32"/>
      <c r="B168" s="32"/>
      <c r="C168" s="32"/>
      <c r="D168" s="32"/>
      <c r="E168" s="32"/>
      <c r="F168" s="3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  <row r="169" spans="1:37" x14ac:dyDescent="0.2">
      <c r="A169" s="32"/>
      <c r="B169" s="32"/>
      <c r="C169" s="32"/>
      <c r="D169" s="32"/>
      <c r="E169" s="32"/>
      <c r="F169" s="3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1:37" x14ac:dyDescent="0.2">
      <c r="A170" s="32"/>
      <c r="B170" s="32"/>
      <c r="C170" s="32"/>
      <c r="D170" s="32"/>
      <c r="E170" s="32"/>
      <c r="F170" s="3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1:37" x14ac:dyDescent="0.2">
      <c r="A171" s="32"/>
      <c r="B171" s="32"/>
      <c r="C171" s="32"/>
      <c r="D171" s="32"/>
      <c r="E171" s="32"/>
      <c r="F171" s="3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  <row r="172" spans="1:37" x14ac:dyDescent="0.2">
      <c r="A172" s="32"/>
      <c r="B172" s="32"/>
      <c r="C172" s="32"/>
      <c r="D172" s="32"/>
      <c r="E172" s="32"/>
      <c r="F172" s="32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  <row r="173" spans="1:37" x14ac:dyDescent="0.2">
      <c r="A173" s="32"/>
      <c r="B173" s="32"/>
      <c r="C173" s="32"/>
      <c r="D173" s="32"/>
      <c r="E173" s="32"/>
      <c r="F173" s="32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1:37" x14ac:dyDescent="0.2">
      <c r="A174" s="32"/>
      <c r="B174" s="32"/>
      <c r="C174" s="32"/>
      <c r="D174" s="32"/>
      <c r="E174" s="32"/>
      <c r="F174" s="32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  <row r="175" spans="1:37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1:37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1:37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1:37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1:37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1:37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1:37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:37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1:37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1:37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:37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:37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:37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1:37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:37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:37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:37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1:37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:37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1:37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:37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:37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:37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:37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:37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1:37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:37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1:37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:37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1:37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1:37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:37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1:37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:37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1:37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1:37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1:37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:37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:37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:37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1:37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:37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:37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:37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spans="1:37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1:37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</row>
    <row r="222" spans="1:37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1:37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1:37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1:37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</row>
    <row r="226" spans="1:37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</row>
    <row r="227" spans="1:37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</row>
    <row r="228" spans="1:37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1:37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1:37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</row>
    <row r="231" spans="1:37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</row>
    <row r="232" spans="1:37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1:37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1:37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1:37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</row>
    <row r="236" spans="1:37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1:37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1:37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1:37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1:37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:37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spans="1:37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1:37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</row>
    <row r="244" spans="1:37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1:37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1:37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1:37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:37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:37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1:37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</row>
    <row r="251" spans="1:37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</row>
    <row r="252" spans="1:37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1:37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</row>
    <row r="254" spans="1:37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</row>
    <row r="255" spans="1:37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</row>
    <row r="256" spans="1:37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1:37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</row>
    <row r="258" spans="1:37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1:37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</row>
    <row r="260" spans="1:37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1:37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1:37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1:37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1:37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1:37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</row>
    <row r="266" spans="1:37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</row>
    <row r="267" spans="1:37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</row>
    <row r="268" spans="1:37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</row>
    <row r="269" spans="1:37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1:37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</row>
    <row r="271" spans="1:37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</row>
    <row r="272" spans="1:37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</row>
    <row r="273" spans="1:37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1:37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</row>
    <row r="275" spans="1:37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</row>
    <row r="276" spans="1:37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</row>
    <row r="277" spans="1:37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</row>
    <row r="278" spans="1:37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</row>
    <row r="279" spans="1:37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</row>
    <row r="280" spans="1:37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</row>
    <row r="281" spans="1:37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</row>
    <row r="282" spans="1:37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</row>
    <row r="283" spans="1:37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</row>
    <row r="284" spans="1:37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</row>
    <row r="285" spans="1:37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</row>
    <row r="286" spans="1:37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</row>
    <row r="287" spans="1:37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</row>
    <row r="288" spans="1:37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</row>
    <row r="289" spans="1:37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</row>
    <row r="290" spans="1:37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</row>
    <row r="291" spans="1:37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</row>
    <row r="292" spans="1:37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</row>
    <row r="293" spans="1:37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</row>
    <row r="294" spans="1:37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</row>
    <row r="295" spans="1:37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</row>
    <row r="296" spans="1:37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</row>
    <row r="297" spans="1:37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</row>
    <row r="298" spans="1:37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</row>
    <row r="299" spans="1:37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</row>
    <row r="300" spans="1:37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</row>
    <row r="301" spans="1:37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</row>
    <row r="302" spans="1:37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</row>
    <row r="303" spans="1:37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</row>
    <row r="304" spans="1:37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</row>
    <row r="305" spans="1:37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</row>
    <row r="306" spans="1:37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</row>
    <row r="307" spans="1:37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</row>
    <row r="308" spans="1:37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</row>
    <row r="309" spans="1:37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</row>
    <row r="310" spans="1:37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</row>
    <row r="311" spans="1:37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</row>
    <row r="312" spans="1:37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</row>
    <row r="313" spans="1:37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</row>
    <row r="314" spans="1:37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</row>
    <row r="315" spans="1:37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</row>
    <row r="316" spans="1:37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</row>
    <row r="317" spans="1:37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</row>
    <row r="318" spans="1:37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</row>
    <row r="319" spans="1:37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</row>
    <row r="320" spans="1:37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</row>
    <row r="321" spans="1:37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</row>
    <row r="322" spans="1:37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</row>
    <row r="323" spans="1:37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</row>
    <row r="324" spans="1:37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</row>
    <row r="325" spans="1:37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</row>
    <row r="326" spans="1:37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</row>
    <row r="327" spans="1:37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</row>
    <row r="328" spans="1:37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</row>
    <row r="329" spans="1:37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</row>
    <row r="330" spans="1:37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</row>
    <row r="331" spans="1:37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</row>
    <row r="332" spans="1:37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</row>
    <row r="333" spans="1:37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</row>
    <row r="334" spans="1:37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</row>
    <row r="335" spans="1:37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</row>
    <row r="336" spans="1:37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</row>
    <row r="337" spans="1:37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</row>
    <row r="338" spans="1:37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</row>
    <row r="339" spans="1:37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</row>
    <row r="340" spans="1:37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</row>
    <row r="341" spans="1:37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</row>
    <row r="342" spans="1:37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</row>
    <row r="343" spans="1:37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</row>
    <row r="344" spans="1:37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</row>
    <row r="345" spans="1:37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1:37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</row>
    <row r="347" spans="1:37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</row>
    <row r="348" spans="1:37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</row>
    <row r="349" spans="1:37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</row>
    <row r="350" spans="1:37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</row>
    <row r="351" spans="1:37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</row>
    <row r="352" spans="1:37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</row>
    <row r="353" spans="1:37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</row>
    <row r="354" spans="1:37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</row>
    <row r="355" spans="1:37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</row>
    <row r="356" spans="1:37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</row>
    <row r="357" spans="1:37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</row>
    <row r="358" spans="1:37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</row>
    <row r="359" spans="1:37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</row>
    <row r="360" spans="1:37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</row>
    <row r="361" spans="1:37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</row>
    <row r="362" spans="1:37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</row>
    <row r="363" spans="1:37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</row>
    <row r="364" spans="1:37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</row>
    <row r="365" spans="1:37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</row>
    <row r="366" spans="1:37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</row>
    <row r="367" spans="1:37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</row>
    <row r="368" spans="1:37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</row>
    <row r="369" spans="1:37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</row>
    <row r="370" spans="1:37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</row>
    <row r="371" spans="1:37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</row>
    <row r="372" spans="1:37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</row>
    <row r="373" spans="1:37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</row>
    <row r="374" spans="1:37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</row>
    <row r="375" spans="1:37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</row>
    <row r="376" spans="1:37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</row>
    <row r="377" spans="1:37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</row>
    <row r="378" spans="1:37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</row>
    <row r="379" spans="1:37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</row>
    <row r="380" spans="1:37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</row>
    <row r="381" spans="1:37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</row>
    <row r="382" spans="1:37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</row>
    <row r="383" spans="1:37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</row>
    <row r="384" spans="1:37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</row>
    <row r="385" spans="1:37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</row>
    <row r="386" spans="1:37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</row>
    <row r="387" spans="1:37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</row>
    <row r="388" spans="1:37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</row>
    <row r="389" spans="1:37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</row>
    <row r="390" spans="1:37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</row>
    <row r="391" spans="1:37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</row>
    <row r="392" spans="1:37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</row>
    <row r="393" spans="1:37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</row>
    <row r="394" spans="1:37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</row>
    <row r="395" spans="1:37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</row>
    <row r="396" spans="1:37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</row>
    <row r="397" spans="1:37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</row>
    <row r="398" spans="1:37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</row>
    <row r="399" spans="1:37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</row>
    <row r="400" spans="1:37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</row>
    <row r="401" spans="1:37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</row>
    <row r="402" spans="1:37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</row>
    <row r="403" spans="1:37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</row>
    <row r="404" spans="1:37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</row>
    <row r="405" spans="1:37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</row>
    <row r="406" spans="1:37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</row>
    <row r="407" spans="1:37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</row>
    <row r="408" spans="1:37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</row>
    <row r="409" spans="1:37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</row>
    <row r="410" spans="1:37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</row>
    <row r="411" spans="1:37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</row>
    <row r="412" spans="1:37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</row>
    <row r="413" spans="1:37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</row>
    <row r="414" spans="1:37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</row>
    <row r="415" spans="1:37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</row>
    <row r="416" spans="1:37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</row>
    <row r="417" spans="1:37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</row>
    <row r="418" spans="1:37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</row>
    <row r="419" spans="1:37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</row>
    <row r="420" spans="1:37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</row>
    <row r="421" spans="1:37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</row>
    <row r="422" spans="1:37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</row>
    <row r="423" spans="1:37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</row>
    <row r="424" spans="1:37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</row>
    <row r="425" spans="1:37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</row>
    <row r="426" spans="1:37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</row>
    <row r="427" spans="1:37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</row>
    <row r="428" spans="1:37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</row>
    <row r="429" spans="1:37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</row>
    <row r="430" spans="1:37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</row>
    <row r="431" spans="1:37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</row>
    <row r="432" spans="1:37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</row>
    <row r="433" spans="1:37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</row>
    <row r="434" spans="1:37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</row>
    <row r="435" spans="1:37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</row>
    <row r="436" spans="1:37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</row>
    <row r="437" spans="1:37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</row>
    <row r="438" spans="1:37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</row>
    <row r="439" spans="1:37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</row>
    <row r="440" spans="1:37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</row>
    <row r="441" spans="1:37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</row>
    <row r="442" spans="1:37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</row>
    <row r="443" spans="1:37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</row>
    <row r="444" spans="1:37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</row>
    <row r="445" spans="1:37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</row>
    <row r="446" spans="1:37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</row>
    <row r="447" spans="1:37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</row>
    <row r="448" spans="1:37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</row>
    <row r="449" spans="1:37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</row>
    <row r="450" spans="1:37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</row>
    <row r="451" spans="1:37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</row>
    <row r="452" spans="1:37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</row>
    <row r="453" spans="1:37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</row>
    <row r="454" spans="1:37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</row>
    <row r="455" spans="1:37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</row>
    <row r="456" spans="1:37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</row>
    <row r="457" spans="1:37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</row>
    <row r="458" spans="1:37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</row>
    <row r="459" spans="1:37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</row>
    <row r="460" spans="1:37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</row>
    <row r="461" spans="1:37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</row>
    <row r="462" spans="1:37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</row>
    <row r="463" spans="1:37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</row>
    <row r="464" spans="1:37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</row>
    <row r="465" spans="1:37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</row>
    <row r="466" spans="1:37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</row>
    <row r="467" spans="1:37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</row>
    <row r="468" spans="1:37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</row>
    <row r="469" spans="1:37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</row>
    <row r="470" spans="1:37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</row>
    <row r="471" spans="1:37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</row>
    <row r="472" spans="1:37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</row>
    <row r="473" spans="1:37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</row>
    <row r="474" spans="1:37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</row>
    <row r="475" spans="1:37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</row>
    <row r="476" spans="1:37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</row>
    <row r="477" spans="1:37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</row>
    <row r="478" spans="1:37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</row>
    <row r="479" spans="1:37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</row>
    <row r="480" spans="1:37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</row>
    <row r="481" spans="1:37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</row>
    <row r="482" spans="1:37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</row>
    <row r="483" spans="1:37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</row>
    <row r="484" spans="1:37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</row>
    <row r="485" spans="1:37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</row>
    <row r="486" spans="1:37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</row>
    <row r="487" spans="1:37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</row>
    <row r="488" spans="1:37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</row>
    <row r="489" spans="1:37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</row>
    <row r="490" spans="1:37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</row>
    <row r="491" spans="1:37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</row>
    <row r="492" spans="1:37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</row>
    <row r="493" spans="1:37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</row>
    <row r="494" spans="1:37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</row>
    <row r="495" spans="1:37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</row>
    <row r="496" spans="1:37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</row>
    <row r="497" spans="1:37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</row>
    <row r="498" spans="1:37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</row>
    <row r="499" spans="1:37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</row>
    <row r="500" spans="1:37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</row>
    <row r="501" spans="1:37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</row>
    <row r="502" spans="1:37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</row>
    <row r="503" spans="1:37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</row>
    <row r="504" spans="1:37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</row>
    <row r="505" spans="1:37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</row>
    <row r="506" spans="1:37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</row>
    <row r="507" spans="1:37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</row>
    <row r="508" spans="1:37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</row>
    <row r="509" spans="1:37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</row>
    <row r="510" spans="1:37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</row>
    <row r="511" spans="1:37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</row>
    <row r="512" spans="1:37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</row>
    <row r="513" spans="1:37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</row>
    <row r="514" spans="1:37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</row>
    <row r="515" spans="1:37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</row>
    <row r="516" spans="1:37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</row>
    <row r="517" spans="1:37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</row>
    <row r="518" spans="1:37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</row>
    <row r="519" spans="1:37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</row>
    <row r="520" spans="1:37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</row>
    <row r="521" spans="1:37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</row>
    <row r="522" spans="1:37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</row>
    <row r="523" spans="1:37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</row>
    <row r="524" spans="1:37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</row>
    <row r="525" spans="1:37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</row>
    <row r="526" spans="1:37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</row>
    <row r="527" spans="1:37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</row>
    <row r="528" spans="1:37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</row>
    <row r="529" spans="1:37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</row>
    <row r="530" spans="1:37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</row>
    <row r="531" spans="1:37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</row>
    <row r="532" spans="1:37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</row>
    <row r="533" spans="1:37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</row>
    <row r="534" spans="1:37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</row>
    <row r="535" spans="1:37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</row>
    <row r="536" spans="1:37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</row>
    <row r="537" spans="1:37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</row>
    <row r="538" spans="1:37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</row>
    <row r="539" spans="1:37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</row>
    <row r="540" spans="1:37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</row>
    <row r="541" spans="1:37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</row>
    <row r="542" spans="1:37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</row>
    <row r="543" spans="1:37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</row>
    <row r="544" spans="1:37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</row>
    <row r="545" spans="1:37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</row>
    <row r="546" spans="1:37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</row>
    <row r="547" spans="1:37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</row>
    <row r="548" spans="1:37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</row>
    <row r="549" spans="1:37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</row>
    <row r="550" spans="1:37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</row>
    <row r="551" spans="1:37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</row>
    <row r="552" spans="1:37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</row>
    <row r="553" spans="1:37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</row>
    <row r="554" spans="1:37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</row>
    <row r="555" spans="1:37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</row>
    <row r="556" spans="1:37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</row>
    <row r="557" spans="1:37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</row>
    <row r="558" spans="1:37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</row>
    <row r="559" spans="1:37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</row>
    <row r="560" spans="1:37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</row>
    <row r="561" spans="1:37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</row>
    <row r="562" spans="1:37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</row>
    <row r="563" spans="1:37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</row>
    <row r="564" spans="1:37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</row>
    <row r="565" spans="1:37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</row>
    <row r="566" spans="1:37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</row>
    <row r="567" spans="1:37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</row>
    <row r="568" spans="1:37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</row>
    <row r="569" spans="1:37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</row>
    <row r="570" spans="1:37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</row>
    <row r="571" spans="1:37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</row>
    <row r="572" spans="1:37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</row>
    <row r="573" spans="1:37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</row>
    <row r="574" spans="1:37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</row>
    <row r="575" spans="1:37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</row>
    <row r="576" spans="1:37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</row>
    <row r="577" spans="1:37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</row>
    <row r="578" spans="1:37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</row>
    <row r="579" spans="1:37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</row>
    <row r="580" spans="1:37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</row>
    <row r="581" spans="1:37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</row>
    <row r="582" spans="1:37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</row>
    <row r="583" spans="1:37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</row>
    <row r="584" spans="1:37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</row>
    <row r="585" spans="1:37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</row>
    <row r="586" spans="1:37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</row>
    <row r="587" spans="1:37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</row>
    <row r="588" spans="1:37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</row>
    <row r="589" spans="1:37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</row>
    <row r="590" spans="1:37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</row>
    <row r="591" spans="1:37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</row>
    <row r="592" spans="1:37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</row>
    <row r="593" spans="1:37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</row>
    <row r="594" spans="1:37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</row>
    <row r="595" spans="1:37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</row>
    <row r="596" spans="1:37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</row>
    <row r="597" spans="1:37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</row>
    <row r="598" spans="1:37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</row>
    <row r="599" spans="1:37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</row>
    <row r="600" spans="1:37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</row>
    <row r="601" spans="1:37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</row>
    <row r="602" spans="1:37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</row>
    <row r="603" spans="1:37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</row>
    <row r="604" spans="1:37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</row>
    <row r="605" spans="1:37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</row>
    <row r="606" spans="1:37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</row>
    <row r="607" spans="1:37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</row>
    <row r="608" spans="1:37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</row>
    <row r="609" spans="1:37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</row>
    <row r="610" spans="1:37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</row>
    <row r="611" spans="1:37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</row>
    <row r="612" spans="1:37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</row>
    <row r="613" spans="1:37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</row>
    <row r="614" spans="1:37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</row>
    <row r="615" spans="1:37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</row>
    <row r="616" spans="1:37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</row>
    <row r="617" spans="1:37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</row>
    <row r="618" spans="1:37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</row>
    <row r="619" spans="1:37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</row>
    <row r="620" spans="1:37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</row>
    <row r="621" spans="1:37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</row>
    <row r="622" spans="1:37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</row>
    <row r="623" spans="1:37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</row>
    <row r="624" spans="1:37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</row>
    <row r="625" spans="1:37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</row>
    <row r="626" spans="1:37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</row>
    <row r="627" spans="1:37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</row>
    <row r="628" spans="1:37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</row>
    <row r="629" spans="1:37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</row>
    <row r="630" spans="1:37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</row>
    <row r="631" spans="1:37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</row>
    <row r="632" spans="1:37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</row>
    <row r="633" spans="1:37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</row>
    <row r="634" spans="1:37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</row>
    <row r="635" spans="1:37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</row>
    <row r="636" spans="1:37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</row>
    <row r="637" spans="1:37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</row>
    <row r="638" spans="1:37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</row>
    <row r="639" spans="1:37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</row>
    <row r="640" spans="1:37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</row>
    <row r="641" spans="1:37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</row>
    <row r="642" spans="1:37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</row>
    <row r="643" spans="1:37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</row>
    <row r="644" spans="1:37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</row>
    <row r="645" spans="1:37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</row>
    <row r="646" spans="1:37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</row>
    <row r="647" spans="1:37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</row>
    <row r="648" spans="1:37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</row>
    <row r="649" spans="1:37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</row>
    <row r="650" spans="1:37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</row>
    <row r="651" spans="1:37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</row>
    <row r="652" spans="1:37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</row>
    <row r="653" spans="1:37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</row>
    <row r="654" spans="1:37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</row>
    <row r="655" spans="1:37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</row>
    <row r="656" spans="1:37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</row>
    <row r="657" spans="1:37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</row>
    <row r="658" spans="1:37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</row>
    <row r="659" spans="1:37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</row>
    <row r="660" spans="1:37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</row>
    <row r="661" spans="1:37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</row>
    <row r="662" spans="1:37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</row>
    <row r="663" spans="1:37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</row>
    <row r="664" spans="1:37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</row>
    <row r="665" spans="1:37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</row>
    <row r="666" spans="1:37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</row>
    <row r="667" spans="1:37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</row>
    <row r="668" spans="1:37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</row>
    <row r="669" spans="1:37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</row>
    <row r="670" spans="1:37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</row>
    <row r="671" spans="1:37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</row>
    <row r="672" spans="1:37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</row>
    <row r="673" spans="1:37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</row>
    <row r="674" spans="1:37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</row>
    <row r="675" spans="1:37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</row>
    <row r="676" spans="1:37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</row>
    <row r="677" spans="1:37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</row>
    <row r="678" spans="1:37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</row>
    <row r="679" spans="1:37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</row>
    <row r="680" spans="1:37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</row>
    <row r="681" spans="1:37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</row>
    <row r="682" spans="1:37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</row>
    <row r="683" spans="1:37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1:37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</row>
    <row r="685" spans="1:37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</row>
    <row r="686" spans="1:37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</row>
    <row r="687" spans="1:37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</row>
    <row r="688" spans="1:37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</row>
    <row r="689" spans="1:37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</row>
    <row r="690" spans="1:37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</row>
    <row r="691" spans="1:37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</row>
    <row r="692" spans="1:37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</row>
    <row r="693" spans="1:37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</row>
    <row r="694" spans="1:37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</row>
    <row r="695" spans="1:37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</row>
    <row r="696" spans="1:37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</row>
    <row r="697" spans="1:37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</row>
    <row r="698" spans="1:37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</row>
    <row r="699" spans="1:37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</row>
    <row r="700" spans="1:37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</row>
    <row r="701" spans="1:37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</row>
    <row r="702" spans="1:37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</row>
    <row r="703" spans="1:37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</row>
    <row r="704" spans="1:37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</row>
    <row r="705" spans="1:37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</row>
    <row r="706" spans="1:37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</row>
    <row r="707" spans="1:37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</row>
    <row r="708" spans="1:37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</row>
    <row r="709" spans="1:37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</row>
    <row r="710" spans="1:37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</row>
    <row r="711" spans="1:37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</row>
    <row r="712" spans="1:37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</row>
    <row r="713" spans="1:37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</row>
    <row r="714" spans="1:37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</row>
    <row r="715" spans="1:37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</row>
    <row r="716" spans="1:37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</row>
    <row r="717" spans="1:37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</row>
    <row r="718" spans="1:37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</row>
    <row r="719" spans="1:37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</row>
    <row r="720" spans="1:37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</row>
    <row r="721" spans="1:37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</row>
    <row r="722" spans="1:37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</row>
    <row r="723" spans="1:37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</row>
    <row r="724" spans="1:37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</row>
    <row r="725" spans="1:37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</row>
    <row r="726" spans="1:37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</row>
    <row r="727" spans="1:37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</row>
    <row r="728" spans="1:37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</row>
    <row r="729" spans="1:37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</row>
    <row r="730" spans="1:37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</row>
    <row r="731" spans="1:37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</row>
    <row r="732" spans="1:37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</row>
    <row r="733" spans="1:37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</row>
    <row r="734" spans="1:37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</row>
    <row r="735" spans="1:37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</row>
    <row r="736" spans="1:37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</row>
    <row r="737" spans="1:37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</row>
    <row r="738" spans="1:37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</row>
    <row r="739" spans="1:37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</row>
    <row r="740" spans="1:37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</row>
    <row r="741" spans="1:37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</row>
    <row r="742" spans="1:37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</row>
    <row r="743" spans="1:37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</row>
    <row r="744" spans="1:37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</row>
    <row r="745" spans="1:37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</row>
    <row r="746" spans="1:37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</row>
    <row r="747" spans="1:37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</row>
    <row r="748" spans="1:37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</row>
    <row r="749" spans="1:37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</row>
    <row r="750" spans="1:37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</row>
    <row r="751" spans="1:37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</row>
    <row r="752" spans="1:37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</row>
    <row r="753" spans="1:37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</row>
    <row r="754" spans="1:37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</row>
    <row r="755" spans="1:37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</row>
    <row r="756" spans="1:37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</row>
    <row r="757" spans="1:37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</row>
    <row r="758" spans="1:37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</row>
    <row r="759" spans="1:37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</row>
    <row r="760" spans="1:37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</row>
    <row r="761" spans="1:37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</row>
    <row r="762" spans="1:37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</row>
    <row r="763" spans="1:37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</row>
    <row r="764" spans="1:37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</row>
    <row r="765" spans="1:37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</row>
    <row r="766" spans="1:37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</row>
    <row r="767" spans="1:37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</row>
    <row r="768" spans="1:37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</row>
    <row r="769" spans="1:37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</row>
    <row r="770" spans="1:37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</row>
    <row r="771" spans="1:37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</row>
    <row r="772" spans="1:37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</row>
    <row r="773" spans="1:37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</row>
    <row r="774" spans="1:37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</row>
    <row r="775" spans="1:37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</row>
    <row r="776" spans="1:37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</row>
    <row r="777" spans="1:37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</row>
    <row r="778" spans="1:37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</row>
    <row r="779" spans="1:37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</row>
    <row r="780" spans="1:37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</row>
    <row r="781" spans="1:37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</row>
    <row r="782" spans="1:37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</row>
    <row r="783" spans="1:37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</row>
    <row r="784" spans="1:37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</row>
    <row r="785" spans="1:37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</row>
    <row r="786" spans="1:37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</row>
    <row r="787" spans="1:37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</row>
    <row r="788" spans="1:37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</row>
    <row r="789" spans="1:37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</row>
    <row r="790" spans="1:37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</row>
    <row r="791" spans="1:37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</row>
    <row r="792" spans="1:37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</row>
    <row r="793" spans="1:37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</row>
    <row r="794" spans="1:37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</row>
    <row r="795" spans="1:37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</row>
    <row r="796" spans="1:37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</row>
    <row r="797" spans="1:37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</row>
    <row r="798" spans="1:37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</row>
    <row r="799" spans="1:37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</row>
    <row r="800" spans="1:37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</row>
    <row r="801" spans="1:37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</row>
    <row r="802" spans="1:37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</row>
    <row r="803" spans="1:37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</row>
    <row r="804" spans="1:37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</row>
    <row r="805" spans="1:37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</row>
    <row r="806" spans="1:37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</row>
    <row r="807" spans="1:37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</row>
    <row r="808" spans="1:37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</row>
    <row r="809" spans="1:37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</row>
    <row r="810" spans="1:37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</row>
    <row r="811" spans="1:37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</row>
    <row r="812" spans="1:37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</row>
    <row r="813" spans="1:37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</row>
    <row r="814" spans="1:37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</row>
    <row r="815" spans="1:37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</row>
    <row r="816" spans="1:37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</row>
    <row r="817" spans="1:37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</row>
    <row r="818" spans="1:37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</row>
    <row r="819" spans="1:37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</row>
    <row r="820" spans="1:37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</row>
    <row r="821" spans="1:37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</row>
    <row r="822" spans="1:37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</row>
    <row r="823" spans="1:37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</row>
    <row r="824" spans="1:37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</row>
    <row r="825" spans="1:37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</row>
    <row r="826" spans="1:37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</row>
    <row r="827" spans="1:37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</row>
    <row r="828" spans="1:37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</row>
    <row r="829" spans="1:37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</row>
    <row r="830" spans="1:37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</row>
    <row r="831" spans="1:37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</row>
    <row r="832" spans="1:37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</row>
    <row r="833" spans="1:37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</row>
    <row r="834" spans="1:37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</row>
    <row r="835" spans="1:37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</row>
    <row r="836" spans="1:37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</row>
    <row r="837" spans="1:37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</row>
    <row r="838" spans="1:37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</row>
    <row r="839" spans="1:37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</row>
    <row r="840" spans="1:37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</row>
    <row r="841" spans="1:37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</row>
    <row r="842" spans="1:37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</row>
    <row r="843" spans="1:37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</row>
    <row r="844" spans="1:37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</row>
    <row r="845" spans="1:37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</row>
    <row r="846" spans="1:37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</row>
    <row r="847" spans="1:37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</row>
    <row r="848" spans="1:37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</row>
    <row r="849" spans="1:37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</row>
    <row r="850" spans="1:37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</row>
    <row r="851" spans="1:37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</row>
    <row r="852" spans="1:37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</row>
    <row r="853" spans="1:37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</row>
    <row r="854" spans="1:37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</row>
    <row r="855" spans="1:37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</row>
    <row r="856" spans="1:37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</row>
    <row r="857" spans="1:37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</row>
    <row r="858" spans="1:37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</row>
    <row r="859" spans="1:37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</row>
    <row r="860" spans="1:37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</row>
    <row r="861" spans="1:37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</row>
    <row r="862" spans="1:37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</row>
    <row r="863" spans="1:37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</row>
    <row r="864" spans="1:37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</row>
    <row r="865" spans="1:37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</row>
    <row r="866" spans="1:37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</row>
    <row r="867" spans="1:37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</row>
    <row r="868" spans="1:37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</row>
    <row r="869" spans="1:37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</row>
    <row r="870" spans="1:37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</row>
    <row r="871" spans="1:37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</row>
    <row r="872" spans="1:37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</row>
    <row r="873" spans="1:37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</row>
    <row r="874" spans="1:37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</row>
    <row r="875" spans="1:37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</row>
    <row r="876" spans="1:37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</row>
    <row r="877" spans="1:37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</row>
    <row r="878" spans="1:37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</row>
    <row r="879" spans="1:37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</row>
    <row r="880" spans="1:37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</row>
    <row r="881" spans="1:37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</row>
    <row r="882" spans="1:37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</row>
    <row r="883" spans="1:37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</row>
    <row r="884" spans="1:37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</row>
    <row r="885" spans="1:37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</row>
    <row r="886" spans="1:37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</row>
    <row r="887" spans="1:37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</row>
    <row r="888" spans="1:37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</row>
    <row r="889" spans="1:37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</row>
    <row r="890" spans="1:37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</row>
    <row r="891" spans="1:37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</row>
    <row r="892" spans="1:37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</row>
    <row r="893" spans="1:37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</row>
    <row r="894" spans="1:37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</row>
    <row r="895" spans="1:37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</row>
    <row r="896" spans="1:37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</row>
    <row r="897" spans="1:37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</row>
    <row r="898" spans="1:37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</row>
    <row r="899" spans="1:37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</row>
    <row r="900" spans="1:37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</row>
    <row r="901" spans="1:37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</row>
    <row r="902" spans="1:37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</row>
    <row r="903" spans="1:37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</row>
    <row r="904" spans="1:37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</row>
    <row r="905" spans="1:37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</row>
    <row r="906" spans="1:37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</row>
    <row r="907" spans="1:37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</row>
    <row r="908" spans="1:37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</row>
    <row r="909" spans="1:37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</row>
    <row r="910" spans="1:37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</row>
    <row r="911" spans="1:37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</row>
    <row r="912" spans="1:37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</row>
    <row r="913" spans="1:37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</row>
    <row r="914" spans="1:37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</row>
    <row r="915" spans="1:37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</row>
    <row r="916" spans="1:37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</row>
    <row r="917" spans="1:37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</row>
    <row r="918" spans="1:37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</row>
    <row r="919" spans="1:37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</row>
    <row r="920" spans="1:37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</row>
    <row r="921" spans="1:37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</row>
    <row r="922" spans="1:37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</row>
    <row r="923" spans="1:37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</row>
    <row r="924" spans="1:37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</row>
    <row r="925" spans="1:37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</row>
    <row r="926" spans="1:37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</row>
    <row r="927" spans="1:37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</row>
    <row r="928" spans="1:37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</row>
    <row r="929" spans="1:37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</row>
    <row r="930" spans="1:37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</row>
    <row r="931" spans="1:37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</row>
    <row r="932" spans="1:37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</row>
    <row r="933" spans="1:37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</row>
    <row r="934" spans="1:37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</row>
    <row r="935" spans="1:37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</row>
    <row r="936" spans="1:37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</row>
    <row r="937" spans="1:37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</row>
    <row r="938" spans="1:37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</row>
    <row r="939" spans="1:37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</row>
    <row r="940" spans="1:37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</row>
    <row r="941" spans="1:37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</row>
    <row r="942" spans="1:37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</row>
    <row r="943" spans="1:37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</row>
    <row r="944" spans="1:37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</row>
    <row r="945" spans="1:37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</row>
    <row r="946" spans="1:37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</row>
    <row r="947" spans="1:37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</row>
    <row r="948" spans="1:37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</row>
    <row r="949" spans="1:37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</row>
    <row r="950" spans="1:37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</row>
    <row r="951" spans="1:37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</row>
    <row r="952" spans="1:37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</row>
    <row r="953" spans="1:37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</row>
    <row r="954" spans="1:37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</row>
    <row r="955" spans="1:37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</row>
    <row r="956" spans="1:37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</row>
    <row r="957" spans="1:37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</row>
    <row r="958" spans="1:37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</row>
    <row r="959" spans="1:37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</row>
  </sheetData>
  <mergeCells count="11">
    <mergeCell ref="C1:F1"/>
    <mergeCell ref="C2:F2"/>
    <mergeCell ref="D3:E3"/>
    <mergeCell ref="A4:F4"/>
    <mergeCell ref="A6:A8"/>
    <mergeCell ref="B6:B8"/>
    <mergeCell ref="C6:D6"/>
    <mergeCell ref="E6:E8"/>
    <mergeCell ref="F6:F8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2023-01-30T00:27:43Z</cp:lastPrinted>
  <dcterms:created xsi:type="dcterms:W3CDTF">2020-12-04T04:46:55Z</dcterms:created>
  <dcterms:modified xsi:type="dcterms:W3CDTF">2024-02-06T04:41:12Z</dcterms:modified>
</cp:coreProperties>
</file>