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9 от\Решения Думы от 23.12.2022\Дума (8) на 23 декабря 2022 года\"/>
    </mc:Choice>
  </mc:AlternateContent>
  <xr:revisionPtr revIDLastSave="0" documentId="13_ncr:1_{431AA78A-D260-406A-BDE4-0533AA0BD1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" l="1"/>
  <c r="F71" i="1"/>
  <c r="F73" i="1" s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2" i="1"/>
  <c r="F21" i="1"/>
  <c r="F20" i="1"/>
  <c r="F19" i="1"/>
  <c r="F18" i="1"/>
  <c r="F16" i="1"/>
  <c r="F15" i="1"/>
  <c r="F14" i="1"/>
  <c r="F13" i="1"/>
  <c r="F12" i="1"/>
  <c r="F11" i="1"/>
  <c r="F10" i="1"/>
  <c r="F9" i="1" s="1"/>
  <c r="F17" i="1" l="1"/>
  <c r="F23" i="1" s="1"/>
  <c r="F31" i="1"/>
  <c r="F39" i="1" s="1"/>
  <c r="F41" i="1"/>
  <c r="F66" i="1"/>
  <c r="F70" i="1"/>
  <c r="F46" i="1"/>
  <c r="F74" i="1" l="1"/>
</calcChain>
</file>

<file path=xl/sharedStrings.xml><?xml version="1.0" encoding="utf-8"?>
<sst xmlns="http://schemas.openxmlformats.org/spreadsheetml/2006/main" count="244" uniqueCount="135">
  <si>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</si>
  <si>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</si>
  <si>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</si>
  <si>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</si>
  <si>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</si>
  <si>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</si>
  <si>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</si>
  <si>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</si>
  <si>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</si>
  <si>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</si>
  <si>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</si>
  <si>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</si>
  <si>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</si>
  <si>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</si>
  <si>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</si>
  <si>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</si>
  <si>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</si>
  <si>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</si>
  <si>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</si>
  <si>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</si>
  <si>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</si>
  <si>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</si>
  <si>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</si>
  <si>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</si>
  <si>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</si>
  <si>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</si>
  <si>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</si>
  <si>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</si>
  <si>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</si>
  <si>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</si>
  <si>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</si>
  <si>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</si>
  <si>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</si>
  <si>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</si>
  <si>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</si>
  <si>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</si>
  <si>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</si>
  <si>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</si>
  <si>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</si>
  <si>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</si>
  <si>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</si>
  <si>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</si>
  <si>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</si>
  <si>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</si>
  <si>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</si>
  <si>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</si>
  <si>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</si>
  <si>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</si>
  <si>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</si>
  <si>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</si>
  <si>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</si>
  <si>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</si>
  <si>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</si>
  <si>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</si>
  <si>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</si>
  <si>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</si>
  <si>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</si>
  <si>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</si>
  <si>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</si>
  <si>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</si>
  <si>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</si>
  <si>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</si>
  <si>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</si>
  <si>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</si>
  <si>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</si>
  <si>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</si>
  <si>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</si>
  <si>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</si>
  <si>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</si>
  <si>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</si>
  <si>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</si>
  <si>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</si>
  <si>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</si>
  <si>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</si>
  <si>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</si>
  <si>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</si>
  <si>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</si>
  <si>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</si>
  <si>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</si>
  <si>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</si>
  <si>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</si>
  <si>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</si>
  <si>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</si>
  <si>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</si>
  <si>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</si>
  <si>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</si>
  <si>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</si>
  <si>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</si>
  <si>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</si>
  <si>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</si>
  <si>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</si>
  <si>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</si>
  <si>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</si>
  <si>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</si>
  <si>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</si>
  <si>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</si>
  <si>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</si>
  <si>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</si>
  <si>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</si>
  <si>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</si>
  <si>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</si>
  <si>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</si>
  <si>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</si>
  <si>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</si>
  <si>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</si>
  <si>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</si>
  <si>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</si>
  <si>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</si>
  <si>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</si>
  <si>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</si>
  <si>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</si>
  <si>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</si>
  <si>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</si>
  <si>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</si>
  <si>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</si>
  <si>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</si>
  <si>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"Приложение 11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  21.12.2021 г.  №11/1-РД</t>
  </si>
  <si>
    <t>Муниципальная программа "Защита окружающей среды в муниципальном образовании Балаганский район на 2019-2024 годы"</t>
  </si>
  <si>
    <t xml:space="preserve"> МКУ ДО БДМШ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</si>
  <si>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</si>
  <si>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</si>
  <si>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МКУ Методический центр управления образования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</si>
  <si>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</si>
  <si>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5700000000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</si>
  <si>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</si>
  <si>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</si>
  <si>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</si>
  <si>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Наименование программы, подпрограммы</t>
  </si>
  <si>
    <t>Муниципальная программа "Молодёжь муниципального образования Балаганский район на 2019-2024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</si>
  <si>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2020-2024 годы" 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</si>
  <si>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</si>
  <si>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 xml:space="preserve">Муниципальная программа "Развитие физической культуры и  спорта в муниципальном образовании  Балаганский район на 2019-2024 годы" 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</si>
  <si>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</si>
  <si>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4800000000</t>
  </si>
  <si>
    <t>Приложение 5                                   к решению Думы Балаганского района "О внесении изменений в решение Думы Балаганского района от 21.12.2021 года №11/1-РД     "О бюджете муниципального образования Балаганский район на 2022 год и на плановый период 2023 и 2024 годов"                         от  23.12.2022 г.  № 9/1- 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</si>
</sst>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30">
          <cell r="G30">
            <v>400</v>
          </cell>
        </row>
        <row r="79">
          <cell r="G79">
            <v>16.5</v>
          </cell>
        </row>
        <row r="92">
          <cell r="G92">
            <v>200</v>
          </cell>
        </row>
        <row r="176">
          <cell r="G176">
            <v>18.5</v>
          </cell>
        </row>
        <row r="185">
          <cell r="G185">
            <v>40.4</v>
          </cell>
        </row>
        <row r="191">
          <cell r="G191">
            <v>18</v>
          </cell>
        </row>
        <row r="243">
          <cell r="G243">
            <v>29961.5</v>
          </cell>
        </row>
        <row r="256">
          <cell r="G256">
            <v>72</v>
          </cell>
        </row>
        <row r="370">
          <cell r="G370">
            <v>63498.799999999996</v>
          </cell>
        </row>
        <row r="385">
          <cell r="G385">
            <v>2641.2000000000003</v>
          </cell>
        </row>
        <row r="445">
          <cell r="G445">
            <v>79.900000000000006</v>
          </cell>
        </row>
        <row r="454">
          <cell r="G454">
            <v>100</v>
          </cell>
        </row>
        <row r="530">
          <cell r="G530">
            <v>6543.2999999999993</v>
          </cell>
        </row>
        <row r="539">
          <cell r="G539">
            <v>100</v>
          </cell>
        </row>
        <row r="545">
          <cell r="G545">
            <v>26</v>
          </cell>
        </row>
        <row r="552">
          <cell r="G552">
            <v>110.7</v>
          </cell>
        </row>
        <row r="560">
          <cell r="G560">
            <v>1803</v>
          </cell>
        </row>
        <row r="570">
          <cell r="G570">
            <v>30</v>
          </cell>
        </row>
        <row r="587">
          <cell r="G587">
            <v>424.29999999999995</v>
          </cell>
        </row>
        <row r="620">
          <cell r="G620">
            <v>13805.9</v>
          </cell>
        </row>
        <row r="632">
          <cell r="G632">
            <v>18.600000000000001</v>
          </cell>
        </row>
        <row r="650">
          <cell r="G650">
            <v>664</v>
          </cell>
        </row>
        <row r="658">
          <cell r="G658">
            <v>15083.3</v>
          </cell>
        </row>
        <row r="686">
          <cell r="G686">
            <v>5</v>
          </cell>
        </row>
        <row r="695">
          <cell r="G695">
            <v>6.1</v>
          </cell>
        </row>
        <row r="703">
          <cell r="G703">
            <v>68237.399999999994</v>
          </cell>
        </row>
        <row r="714">
          <cell r="G714">
            <v>1016.9</v>
          </cell>
        </row>
        <row r="723">
          <cell r="G723">
            <v>2945.5</v>
          </cell>
        </row>
        <row r="732">
          <cell r="G732">
            <v>34074.199999999997</v>
          </cell>
        </row>
        <row r="818">
          <cell r="G818">
            <v>4325</v>
          </cell>
        </row>
        <row r="826">
          <cell r="G826">
            <v>3184.5</v>
          </cell>
        </row>
        <row r="833">
          <cell r="G833">
            <v>51.2</v>
          </cell>
        </row>
        <row r="839">
          <cell r="G839">
            <v>307.7</v>
          </cell>
        </row>
        <row r="854">
          <cell r="G854">
            <v>145</v>
          </cell>
        </row>
        <row r="861">
          <cell r="G861">
            <v>14.4</v>
          </cell>
        </row>
        <row r="868">
          <cell r="G868">
            <v>51</v>
          </cell>
        </row>
        <row r="874">
          <cell r="G874">
            <v>6334.6</v>
          </cell>
        </row>
        <row r="906">
          <cell r="G906">
            <v>6392.2000000000007</v>
          </cell>
        </row>
        <row r="924">
          <cell r="G924">
            <v>9</v>
          </cell>
        </row>
        <row r="930">
          <cell r="G930">
            <v>8.4</v>
          </cell>
        </row>
        <row r="938">
          <cell r="G938">
            <v>120</v>
          </cell>
        </row>
        <row r="945">
          <cell r="G945">
            <v>30</v>
          </cell>
        </row>
        <row r="953">
          <cell r="G953">
            <v>1119.7</v>
          </cell>
        </row>
        <row r="987">
          <cell r="G987">
            <v>10</v>
          </cell>
        </row>
        <row r="990">
          <cell r="G990">
            <v>3.6</v>
          </cell>
        </row>
        <row r="996">
          <cell r="G996">
            <v>9.9</v>
          </cell>
        </row>
        <row r="1002">
          <cell r="G1002">
            <v>114.5</v>
          </cell>
        </row>
        <row r="1015">
          <cell r="G1015">
            <v>3.6</v>
          </cell>
        </row>
        <row r="1021">
          <cell r="G1021">
            <v>219</v>
          </cell>
        </row>
        <row r="1031">
          <cell r="G1031">
            <v>75.8</v>
          </cell>
        </row>
        <row r="1037">
          <cell r="G1037">
            <v>2</v>
          </cell>
        </row>
        <row r="1088">
          <cell r="G1088">
            <v>460.5</v>
          </cell>
        </row>
        <row r="1095">
          <cell r="G1095">
            <v>3534.9</v>
          </cell>
        </row>
        <row r="1109">
          <cell r="G1109">
            <v>100</v>
          </cell>
        </row>
        <row r="1118">
          <cell r="G1118">
            <v>1860</v>
          </cell>
        </row>
        <row r="1152">
          <cell r="G1152">
            <v>3518.2000000000003</v>
          </cell>
        </row>
        <row r="1180">
          <cell r="G1180">
            <v>165.2</v>
          </cell>
        </row>
      </sheetData>
      <sheetData sheetId="1"/>
      <sheetData sheetId="2">
        <row r="9">
          <cell r="E9">
            <v>14907.8</v>
          </cell>
        </row>
        <row r="22">
          <cell r="E22">
            <v>1698.6999999999998</v>
          </cell>
        </row>
        <row r="31">
          <cell r="E31">
            <v>15229.800000000001</v>
          </cell>
        </row>
        <row r="44">
          <cell r="E44">
            <v>5787.9</v>
          </cell>
        </row>
        <row r="56">
          <cell r="E56">
            <v>2763.4</v>
          </cell>
        </row>
        <row r="67">
          <cell r="E67">
            <v>16597.599999999999</v>
          </cell>
        </row>
        <row r="76">
          <cell r="E76">
            <v>60.800000000000004</v>
          </cell>
        </row>
        <row r="82">
          <cell r="E82">
            <v>96923.700000000012</v>
          </cell>
        </row>
        <row r="108">
          <cell r="E108">
            <v>278420.30000000005</v>
          </cell>
        </row>
        <row r="188">
          <cell r="E188">
            <v>14577.1</v>
          </cell>
        </row>
        <row r="202">
          <cell r="E202">
            <v>785.9</v>
          </cell>
        </row>
        <row r="216">
          <cell r="E216">
            <v>10622</v>
          </cell>
        </row>
        <row r="237">
          <cell r="E237">
            <v>10077.599999999999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Normal="100" workbookViewId="0">
      <selection activeCell="G1" sqref="G1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38" customWidth="1"/>
    <col min="7" max="16384" width="9.140625" style="2"/>
  </cols>
  <sheetData>
    <row r="1" spans="1:6" ht="150.75" customHeight="1" x14ac:dyDescent="0.25">
      <c r="D1" s="70" t="s">
        <v>134</v>
      </c>
      <c r="E1" s="71"/>
      <c r="F1" s="71"/>
    </row>
    <row r="2" spans="1:6" ht="120" customHeight="1" x14ac:dyDescent="0.25">
      <c r="D2" s="70" t="s">
        <v>116</v>
      </c>
      <c r="E2" s="71"/>
      <c r="F2" s="71"/>
    </row>
    <row r="3" spans="1:6" ht="15" x14ac:dyDescent="0.25">
      <c r="D3" s="3"/>
      <c r="E3" s="70"/>
      <c r="F3" s="70"/>
    </row>
    <row r="4" spans="1:6" ht="16.5" customHeight="1" x14ac:dyDescent="0.2">
      <c r="A4" s="72" t="s">
        <v>76</v>
      </c>
      <c r="B4" s="72"/>
      <c r="C4" s="72"/>
      <c r="D4" s="72"/>
      <c r="E4" s="72"/>
      <c r="F4" s="72"/>
    </row>
    <row r="5" spans="1:6" ht="15" x14ac:dyDescent="0.25">
      <c r="F5" s="4" t="s">
        <v>0</v>
      </c>
    </row>
    <row r="6" spans="1:6" ht="15" customHeight="1" x14ac:dyDescent="0.25">
      <c r="A6" s="5"/>
      <c r="B6" s="73" t="s">
        <v>127</v>
      </c>
      <c r="C6" s="73" t="s">
        <v>1</v>
      </c>
      <c r="D6" s="76" t="s">
        <v>2</v>
      </c>
      <c r="E6" s="77"/>
      <c r="F6" s="73" t="s">
        <v>3</v>
      </c>
    </row>
    <row r="7" spans="1:6" ht="15" customHeight="1" x14ac:dyDescent="0.25">
      <c r="A7" s="6" t="s">
        <v>4</v>
      </c>
      <c r="B7" s="82"/>
      <c r="C7" s="74"/>
      <c r="D7" s="78" t="s">
        <v>5</v>
      </c>
      <c r="E7" s="80" t="s">
        <v>6</v>
      </c>
      <c r="F7" s="74"/>
    </row>
    <row r="8" spans="1:6" ht="24.75" customHeight="1" x14ac:dyDescent="0.25">
      <c r="A8" s="6"/>
      <c r="B8" s="83"/>
      <c r="C8" s="75"/>
      <c r="D8" s="79"/>
      <c r="E8" s="81"/>
      <c r="F8" s="75"/>
    </row>
    <row r="9" spans="1:6" ht="45" x14ac:dyDescent="0.25">
      <c r="A9" s="69">
        <v>1</v>
      </c>
      <c r="B9" s="7" t="s">
        <v>105</v>
      </c>
      <c r="C9" s="8" t="s">
        <v>7</v>
      </c>
      <c r="D9" s="9" t="s">
        <v>8</v>
      </c>
      <c r="E9" s="9" t="s">
        <v>77</v>
      </c>
      <c r="F9" s="39">
        <f>F10+F11+F12+F13+F14+F15+F16</f>
        <v>57046.000000000007</v>
      </c>
    </row>
    <row r="10" spans="1:6" ht="60" x14ac:dyDescent="0.25">
      <c r="A10" s="69"/>
      <c r="B10" s="61" t="s">
        <v>9</v>
      </c>
      <c r="C10" s="10" t="s">
        <v>10</v>
      </c>
      <c r="D10" s="9" t="s">
        <v>8</v>
      </c>
      <c r="E10" s="11" t="s">
        <v>78</v>
      </c>
      <c r="F10" s="39">
        <f>SUM('[1]5'!E9)</f>
        <v>14907.8</v>
      </c>
    </row>
    <row r="11" spans="1:6" ht="60" customHeight="1" x14ac:dyDescent="0.25">
      <c r="A11" s="61" t="s">
        <v>11</v>
      </c>
      <c r="B11" s="61" t="s">
        <v>12</v>
      </c>
      <c r="C11" s="8" t="s">
        <v>13</v>
      </c>
      <c r="D11" s="9" t="s">
        <v>8</v>
      </c>
      <c r="E11" s="11" t="s">
        <v>79</v>
      </c>
      <c r="F11" s="39">
        <f>SUM('[1]5'!E22)</f>
        <v>1698.6999999999998</v>
      </c>
    </row>
    <row r="12" spans="1:6" ht="60" x14ac:dyDescent="0.25">
      <c r="A12" s="69"/>
      <c r="B12" s="61" t="s">
        <v>14</v>
      </c>
      <c r="C12" s="10" t="s">
        <v>15</v>
      </c>
      <c r="D12" s="9" t="s">
        <v>8</v>
      </c>
      <c r="E12" s="12" t="s">
        <v>80</v>
      </c>
      <c r="F12" s="39">
        <f>SUM('[1]5'!E31)</f>
        <v>15229.800000000001</v>
      </c>
    </row>
    <row r="13" spans="1:6" ht="75" x14ac:dyDescent="0.25">
      <c r="A13" s="69"/>
      <c r="B13" s="13" t="s">
        <v>95</v>
      </c>
      <c r="C13" s="8" t="s">
        <v>17</v>
      </c>
      <c r="D13" s="9" t="s">
        <v>8</v>
      </c>
      <c r="E13" s="12" t="s">
        <v>81</v>
      </c>
      <c r="F13" s="39">
        <f>SUM('[1]5'!E44)</f>
        <v>5787.9</v>
      </c>
    </row>
    <row r="14" spans="1:6" ht="75" x14ac:dyDescent="0.25">
      <c r="A14" s="69"/>
      <c r="B14" s="13" t="s">
        <v>19</v>
      </c>
      <c r="C14" s="8" t="s">
        <v>20</v>
      </c>
      <c r="D14" s="9" t="s">
        <v>8</v>
      </c>
      <c r="E14" s="11" t="s">
        <v>82</v>
      </c>
      <c r="F14" s="39">
        <f>SUM('[1]5'!E56)</f>
        <v>2763.4</v>
      </c>
    </row>
    <row r="15" spans="1:6" ht="75" x14ac:dyDescent="0.25">
      <c r="A15" s="69"/>
      <c r="B15" s="14" t="s">
        <v>21</v>
      </c>
      <c r="C15" s="8" t="s">
        <v>22</v>
      </c>
      <c r="D15" s="9" t="s">
        <v>8</v>
      </c>
      <c r="E15" s="12" t="s">
        <v>97</v>
      </c>
      <c r="F15" s="39">
        <f>SUM('[1]5'!E67)</f>
        <v>16597.599999999999</v>
      </c>
    </row>
    <row r="16" spans="1:6" ht="60" x14ac:dyDescent="0.25">
      <c r="A16" s="69"/>
      <c r="B16" s="15" t="s">
        <v>23</v>
      </c>
      <c r="C16" s="8" t="s">
        <v>98</v>
      </c>
      <c r="D16" s="9" t="s">
        <v>8</v>
      </c>
      <c r="E16" s="12" t="s">
        <v>83</v>
      </c>
      <c r="F16" s="39">
        <f>SUM('[1]5'!E76)</f>
        <v>60.800000000000004</v>
      </c>
    </row>
    <row r="17" spans="1:6" ht="30" x14ac:dyDescent="0.25">
      <c r="A17" s="69"/>
      <c r="B17" s="16" t="s">
        <v>24</v>
      </c>
      <c r="C17" s="8" t="s">
        <v>20</v>
      </c>
      <c r="D17" s="9" t="s">
        <v>8</v>
      </c>
      <c r="E17" s="12"/>
      <c r="F17" s="39">
        <f>F19+F20+F21+F22+F18</f>
        <v>693.4</v>
      </c>
    </row>
    <row r="18" spans="1:6" ht="75" x14ac:dyDescent="0.25">
      <c r="A18" s="69"/>
      <c r="B18" s="16" t="s">
        <v>108</v>
      </c>
      <c r="C18" s="8" t="s">
        <v>118</v>
      </c>
      <c r="D18" s="9" t="s">
        <v>8</v>
      </c>
      <c r="E18" s="12" t="s">
        <v>41</v>
      </c>
      <c r="F18" s="39">
        <f>SUM('[1]7'!G92)</f>
        <v>200</v>
      </c>
    </row>
    <row r="19" spans="1:6" ht="75" x14ac:dyDescent="0.25">
      <c r="A19" s="69"/>
      <c r="B19" s="7" t="s">
        <v>25</v>
      </c>
      <c r="C19" s="10" t="s">
        <v>99</v>
      </c>
      <c r="D19" s="9" t="s">
        <v>8</v>
      </c>
      <c r="E19" s="63">
        <v>5300000000</v>
      </c>
      <c r="F19" s="39">
        <f>SUM('[1]7'!G79+'[1]7'!G176)</f>
        <v>35</v>
      </c>
    </row>
    <row r="20" spans="1:6" ht="90" x14ac:dyDescent="0.25">
      <c r="A20" s="69"/>
      <c r="B20" s="13" t="s">
        <v>84</v>
      </c>
      <c r="C20" s="8" t="s">
        <v>18</v>
      </c>
      <c r="D20" s="9" t="s">
        <v>8</v>
      </c>
      <c r="E20" s="63">
        <v>5400000000</v>
      </c>
      <c r="F20" s="39">
        <f>SUM('[1]7'!G30)</f>
        <v>400</v>
      </c>
    </row>
    <row r="21" spans="1:6" ht="75" x14ac:dyDescent="0.25">
      <c r="A21" s="69"/>
      <c r="B21" s="7" t="s">
        <v>106</v>
      </c>
      <c r="C21" s="8" t="s">
        <v>20</v>
      </c>
      <c r="D21" s="9" t="s">
        <v>8</v>
      </c>
      <c r="E21" s="51">
        <v>5500000000</v>
      </c>
      <c r="F21" s="39">
        <f>SUM('[1]7'!G185)</f>
        <v>40.4</v>
      </c>
    </row>
    <row r="22" spans="1:6" ht="75" x14ac:dyDescent="0.25">
      <c r="A22" s="69"/>
      <c r="B22" s="13" t="s">
        <v>119</v>
      </c>
      <c r="C22" s="10" t="s">
        <v>16</v>
      </c>
      <c r="D22" s="9" t="s">
        <v>8</v>
      </c>
      <c r="E22" s="49">
        <v>5600000000</v>
      </c>
      <c r="F22" s="39">
        <f>SUM('[1]7'!G191)</f>
        <v>18</v>
      </c>
    </row>
    <row r="23" spans="1:6" ht="15.75" x14ac:dyDescent="0.25">
      <c r="A23" s="69"/>
      <c r="B23" s="18" t="s">
        <v>27</v>
      </c>
      <c r="C23" s="19"/>
      <c r="D23" s="20" t="s">
        <v>8</v>
      </c>
      <c r="E23" s="50"/>
      <c r="F23" s="40">
        <f>F9+F17</f>
        <v>57739.400000000009</v>
      </c>
    </row>
    <row r="24" spans="1:6" ht="45" x14ac:dyDescent="0.25">
      <c r="A24" s="69"/>
      <c r="B24" s="7" t="s">
        <v>107</v>
      </c>
      <c r="C24" s="21"/>
      <c r="D24" s="9" t="s">
        <v>28</v>
      </c>
      <c r="E24" s="11" t="s">
        <v>29</v>
      </c>
      <c r="F24" s="41">
        <f>F25+F27+F28+F29+F30+F26</f>
        <v>411406.60000000009</v>
      </c>
    </row>
    <row r="25" spans="1:6" ht="60" x14ac:dyDescent="0.25">
      <c r="A25" s="25"/>
      <c r="B25" s="13" t="s">
        <v>30</v>
      </c>
      <c r="C25" s="17" t="s">
        <v>31</v>
      </c>
      <c r="D25" s="23" t="s">
        <v>28</v>
      </c>
      <c r="E25" s="24" t="s">
        <v>85</v>
      </c>
      <c r="F25" s="41">
        <f>SUM('[1]5'!E82)</f>
        <v>96923.700000000012</v>
      </c>
    </row>
    <row r="26" spans="1:6" ht="60" x14ac:dyDescent="0.25">
      <c r="A26" s="69"/>
      <c r="B26" s="13" t="s">
        <v>32</v>
      </c>
      <c r="C26" s="17" t="s">
        <v>33</v>
      </c>
      <c r="D26" s="9" t="s">
        <v>28</v>
      </c>
      <c r="E26" s="11" t="s">
        <v>96</v>
      </c>
      <c r="F26" s="42">
        <f>SUM('[1]5'!E108)</f>
        <v>278420.30000000005</v>
      </c>
    </row>
    <row r="27" spans="1:6" ht="60" x14ac:dyDescent="0.25">
      <c r="A27" s="69">
        <v>35</v>
      </c>
      <c r="B27" s="13" t="s">
        <v>34</v>
      </c>
      <c r="C27" s="17" t="s">
        <v>35</v>
      </c>
      <c r="D27" s="9" t="s">
        <v>28</v>
      </c>
      <c r="E27" s="11" t="s">
        <v>86</v>
      </c>
      <c r="F27" s="39">
        <f>SUM('[1]5'!E188)</f>
        <v>14577.1</v>
      </c>
    </row>
    <row r="28" spans="1:6" ht="60" x14ac:dyDescent="0.25">
      <c r="A28" s="69"/>
      <c r="B28" s="7" t="s">
        <v>36</v>
      </c>
      <c r="C28" s="8" t="s">
        <v>37</v>
      </c>
      <c r="D28" s="9" t="s">
        <v>28</v>
      </c>
      <c r="E28" s="11" t="s">
        <v>87</v>
      </c>
      <c r="F28" s="39">
        <f>SUM('[1]5'!E202)</f>
        <v>785.9</v>
      </c>
    </row>
    <row r="29" spans="1:6" ht="60" x14ac:dyDescent="0.25">
      <c r="A29" s="69"/>
      <c r="B29" s="13" t="s">
        <v>38</v>
      </c>
      <c r="C29" s="17" t="s">
        <v>100</v>
      </c>
      <c r="D29" s="9" t="s">
        <v>28</v>
      </c>
      <c r="E29" s="11" t="s">
        <v>88</v>
      </c>
      <c r="F29" s="39">
        <f>SUM('[1]5'!E216)</f>
        <v>10622</v>
      </c>
    </row>
    <row r="30" spans="1:6" ht="75" x14ac:dyDescent="0.25">
      <c r="A30" s="69"/>
      <c r="B30" s="61" t="s">
        <v>39</v>
      </c>
      <c r="C30" s="8" t="s">
        <v>37</v>
      </c>
      <c r="D30" s="9" t="s">
        <v>28</v>
      </c>
      <c r="E30" s="51">
        <v>4360000000</v>
      </c>
      <c r="F30" s="39">
        <f>SUM('[1]5'!E237)</f>
        <v>10077.599999999999</v>
      </c>
    </row>
    <row r="31" spans="1:6" ht="30" x14ac:dyDescent="0.25">
      <c r="A31" s="69"/>
      <c r="B31" s="16" t="s">
        <v>40</v>
      </c>
      <c r="C31" s="8" t="s">
        <v>37</v>
      </c>
      <c r="D31" s="9" t="s">
        <v>28</v>
      </c>
      <c r="E31" s="53"/>
      <c r="F31" s="39">
        <f>SUM(F32:F38)</f>
        <v>105390.7</v>
      </c>
    </row>
    <row r="32" spans="1:6" ht="69.75" customHeight="1" x14ac:dyDescent="0.25">
      <c r="A32" s="69"/>
      <c r="B32" s="61" t="s">
        <v>108</v>
      </c>
      <c r="C32" s="8" t="s">
        <v>37</v>
      </c>
      <c r="D32" s="9" t="s">
        <v>28</v>
      </c>
      <c r="E32" s="11" t="s">
        <v>41</v>
      </c>
      <c r="F32" s="43">
        <f>SUM('[1]7'!G243+'[1]7'!G370+'[1]7'!G530)</f>
        <v>100003.59999999999</v>
      </c>
    </row>
    <row r="33" spans="1:8" ht="75" x14ac:dyDescent="0.25">
      <c r="A33" s="69"/>
      <c r="B33" s="15" t="s">
        <v>89</v>
      </c>
      <c r="C33" s="17" t="s">
        <v>37</v>
      </c>
      <c r="D33" s="9" t="s">
        <v>28</v>
      </c>
      <c r="E33" s="52">
        <v>4800000000</v>
      </c>
      <c r="F33" s="44">
        <f>SUM('[1]7'!G539)</f>
        <v>100</v>
      </c>
    </row>
    <row r="34" spans="1:8" ht="75" x14ac:dyDescent="0.25">
      <c r="A34" s="69"/>
      <c r="B34" s="15" t="s">
        <v>120</v>
      </c>
      <c r="C34" s="17" t="s">
        <v>121</v>
      </c>
      <c r="D34" s="9" t="s">
        <v>28</v>
      </c>
      <c r="E34" s="52">
        <v>4900000000</v>
      </c>
      <c r="F34" s="44">
        <f>SUM('[1]7'!G545)</f>
        <v>26</v>
      </c>
    </row>
    <row r="35" spans="1:8" ht="75" x14ac:dyDescent="0.25">
      <c r="A35" s="69"/>
      <c r="B35" s="15" t="s">
        <v>25</v>
      </c>
      <c r="C35" s="17" t="s">
        <v>37</v>
      </c>
      <c r="D35" s="9" t="s">
        <v>28</v>
      </c>
      <c r="E35" s="52">
        <v>5300000000</v>
      </c>
      <c r="F35" s="39">
        <f>SUM('[1]7'!G552+'[1]7'!G445)</f>
        <v>190.60000000000002</v>
      </c>
    </row>
    <row r="36" spans="1:8" ht="90" x14ac:dyDescent="0.25">
      <c r="A36" s="26"/>
      <c r="B36" s="13" t="s">
        <v>109</v>
      </c>
      <c r="C36" s="17" t="s">
        <v>37</v>
      </c>
      <c r="D36" s="9" t="s">
        <v>28</v>
      </c>
      <c r="E36" s="48" t="s">
        <v>42</v>
      </c>
      <c r="F36" s="39">
        <f>SUM('[1]7'!G256+'[1]7'!G385+'[1]7'!G454+'[1]7'!G560)</f>
        <v>4616.2000000000007</v>
      </c>
    </row>
    <row r="37" spans="1:8" ht="75" x14ac:dyDescent="0.25">
      <c r="A37" s="26"/>
      <c r="B37" s="13" t="s">
        <v>119</v>
      </c>
      <c r="C37" s="17" t="s">
        <v>33</v>
      </c>
      <c r="D37" s="9" t="s">
        <v>28</v>
      </c>
      <c r="E37" s="51">
        <v>5600000000</v>
      </c>
      <c r="F37" s="39">
        <f>SUM('[1]7'!G570)</f>
        <v>30</v>
      </c>
    </row>
    <row r="38" spans="1:8" ht="67.5" customHeight="1" x14ac:dyDescent="0.25">
      <c r="A38" s="27" t="s">
        <v>43</v>
      </c>
      <c r="B38" s="14" t="s">
        <v>122</v>
      </c>
      <c r="C38" s="17" t="s">
        <v>35</v>
      </c>
      <c r="D38" s="9" t="s">
        <v>28</v>
      </c>
      <c r="E38" s="51" t="s">
        <v>123</v>
      </c>
      <c r="F38" s="39">
        <f>SUM('[1]7'!G587)</f>
        <v>424.29999999999995</v>
      </c>
      <c r="H38" s="28"/>
    </row>
    <row r="39" spans="1:8" ht="15.75" x14ac:dyDescent="0.25">
      <c r="A39" s="59"/>
      <c r="B39" s="29" t="s">
        <v>44</v>
      </c>
      <c r="C39" s="30"/>
      <c r="D39" s="20" t="s">
        <v>28</v>
      </c>
      <c r="E39" s="50"/>
      <c r="F39" s="45">
        <f>F31+F24</f>
        <v>516797.3000000001</v>
      </c>
      <c r="H39" s="28"/>
    </row>
    <row r="40" spans="1:8" ht="75" x14ac:dyDescent="0.25">
      <c r="A40" s="69"/>
      <c r="B40" s="61" t="s">
        <v>25</v>
      </c>
      <c r="C40" s="31" t="s">
        <v>45</v>
      </c>
      <c r="D40" s="9" t="s">
        <v>46</v>
      </c>
      <c r="E40" s="51">
        <v>5300000000</v>
      </c>
      <c r="F40" s="39">
        <f>SUM('[1]7'!G650+'[1]7'!G686)</f>
        <v>669</v>
      </c>
    </row>
    <row r="41" spans="1:8" ht="72" customHeight="1" x14ac:dyDescent="0.25">
      <c r="A41" s="22"/>
      <c r="B41" s="61" t="s">
        <v>110</v>
      </c>
      <c r="C41" s="31" t="s">
        <v>45</v>
      </c>
      <c r="D41" s="9" t="s">
        <v>46</v>
      </c>
      <c r="E41" s="11" t="s">
        <v>101</v>
      </c>
      <c r="F41" s="39">
        <f>SUM(F42+F43+F44)</f>
        <v>97151.3</v>
      </c>
    </row>
    <row r="42" spans="1:8" ht="75" x14ac:dyDescent="0.25">
      <c r="A42" s="22"/>
      <c r="B42" s="61" t="s">
        <v>47</v>
      </c>
      <c r="C42" s="31" t="s">
        <v>45</v>
      </c>
      <c r="D42" s="9" t="s">
        <v>46</v>
      </c>
      <c r="E42" s="11" t="s">
        <v>102</v>
      </c>
      <c r="F42" s="39">
        <f>SUM('[1]7'!G620+'[1]7'!G658)</f>
        <v>28889.199999999997</v>
      </c>
    </row>
    <row r="43" spans="1:8" ht="60" x14ac:dyDescent="0.25">
      <c r="A43" s="22"/>
      <c r="B43" s="61" t="s">
        <v>48</v>
      </c>
      <c r="C43" s="31" t="s">
        <v>45</v>
      </c>
      <c r="D43" s="9" t="s">
        <v>46</v>
      </c>
      <c r="E43" s="48" t="s">
        <v>49</v>
      </c>
      <c r="F43" s="39">
        <f>SUM('[1]7'!G632+'[1]7'!G703)</f>
        <v>68256</v>
      </c>
    </row>
    <row r="44" spans="1:8" ht="90" x14ac:dyDescent="0.25">
      <c r="A44" s="22"/>
      <c r="B44" s="61" t="s">
        <v>75</v>
      </c>
      <c r="C44" s="31" t="s">
        <v>45</v>
      </c>
      <c r="D44" s="9" t="s">
        <v>46</v>
      </c>
      <c r="E44" s="54">
        <v>5930000000</v>
      </c>
      <c r="F44" s="43">
        <f>SUM('[1]7'!G695)</f>
        <v>6.1</v>
      </c>
    </row>
    <row r="45" spans="1:8" ht="60" x14ac:dyDescent="0.25">
      <c r="A45" s="22"/>
      <c r="B45" s="7" t="s">
        <v>117</v>
      </c>
      <c r="C45" s="31" t="s">
        <v>45</v>
      </c>
      <c r="D45" s="23" t="s">
        <v>46</v>
      </c>
      <c r="E45" s="62">
        <v>8900000000</v>
      </c>
      <c r="F45" s="43">
        <f>SUM('[1]7'!G714)</f>
        <v>1016.9</v>
      </c>
    </row>
    <row r="46" spans="1:8" ht="31.5" x14ac:dyDescent="0.25">
      <c r="A46" s="22"/>
      <c r="B46" s="29" t="s">
        <v>50</v>
      </c>
      <c r="C46" s="30"/>
      <c r="D46" s="32" t="s">
        <v>46</v>
      </c>
      <c r="E46" s="55"/>
      <c r="F46" s="43">
        <f>SUM(F40+F41+F45)</f>
        <v>98837.2</v>
      </c>
    </row>
    <row r="47" spans="1:8" ht="60" x14ac:dyDescent="0.25">
      <c r="A47" s="22"/>
      <c r="B47" s="15" t="s">
        <v>90</v>
      </c>
      <c r="C47" s="8" t="s">
        <v>51</v>
      </c>
      <c r="D47" s="32" t="s">
        <v>52</v>
      </c>
      <c r="E47" s="51" t="s">
        <v>91</v>
      </c>
      <c r="F47" s="43">
        <f>SUM('[1]7'!G938)</f>
        <v>120</v>
      </c>
    </row>
    <row r="48" spans="1:8" ht="60" x14ac:dyDescent="0.25">
      <c r="A48" s="22"/>
      <c r="B48" s="13" t="s">
        <v>128</v>
      </c>
      <c r="C48" s="8" t="s">
        <v>51</v>
      </c>
      <c r="D48" s="23" t="s">
        <v>52</v>
      </c>
      <c r="E48" s="56" t="s">
        <v>92</v>
      </c>
      <c r="F48" s="46">
        <f>SUM(F49+F50+F51+F52)</f>
        <v>300.39999999999998</v>
      </c>
    </row>
    <row r="49" spans="1:6" ht="50.25" customHeight="1" x14ac:dyDescent="0.25">
      <c r="A49" s="22"/>
      <c r="B49" s="61" t="s">
        <v>53</v>
      </c>
      <c r="C49" s="17" t="s">
        <v>51</v>
      </c>
      <c r="D49" s="9" t="s">
        <v>52</v>
      </c>
      <c r="E49" s="64">
        <v>4410000000</v>
      </c>
      <c r="F49" s="39">
        <f>SUM('[1]7'!G1015)</f>
        <v>3.6</v>
      </c>
    </row>
    <row r="50" spans="1:6" ht="111" customHeight="1" x14ac:dyDescent="0.25">
      <c r="A50" s="22"/>
      <c r="B50" s="61" t="s">
        <v>54</v>
      </c>
      <c r="C50" s="8" t="s">
        <v>51</v>
      </c>
      <c r="D50" s="23" t="s">
        <v>52</v>
      </c>
      <c r="E50" s="51">
        <v>4420000000</v>
      </c>
      <c r="F50" s="39">
        <f>SUM('[1]7'!G1021)</f>
        <v>219</v>
      </c>
    </row>
    <row r="51" spans="1:6" ht="75" x14ac:dyDescent="0.25">
      <c r="A51" s="22"/>
      <c r="B51" s="15" t="s">
        <v>55</v>
      </c>
      <c r="C51" s="8" t="s">
        <v>51</v>
      </c>
      <c r="D51" s="23" t="s">
        <v>52</v>
      </c>
      <c r="E51" s="51">
        <v>4430000000</v>
      </c>
      <c r="F51" s="39">
        <f>SUM('[1]7'!G1031)</f>
        <v>75.8</v>
      </c>
    </row>
    <row r="52" spans="1:6" ht="60" x14ac:dyDescent="0.25">
      <c r="A52" s="22"/>
      <c r="B52" s="15" t="s">
        <v>56</v>
      </c>
      <c r="C52" s="8" t="s">
        <v>51</v>
      </c>
      <c r="D52" s="23" t="s">
        <v>52</v>
      </c>
      <c r="E52" s="51">
        <v>4440000000</v>
      </c>
      <c r="F52" s="39">
        <f>SUM('[1]7'!G1037)</f>
        <v>2</v>
      </c>
    </row>
    <row r="53" spans="1:6" ht="69.75" customHeight="1" x14ac:dyDescent="0.25">
      <c r="A53" s="22"/>
      <c r="B53" s="61" t="s">
        <v>108</v>
      </c>
      <c r="C53" s="8" t="s">
        <v>51</v>
      </c>
      <c r="D53" s="23" t="s">
        <v>52</v>
      </c>
      <c r="E53" s="48" t="s">
        <v>41</v>
      </c>
      <c r="F53" s="39">
        <f>SUM('[1]7'!G826+'[1]7'!G1109+'[1]7'!G987)</f>
        <v>3294.5</v>
      </c>
    </row>
    <row r="54" spans="1:6" ht="83.25" customHeight="1" x14ac:dyDescent="0.25">
      <c r="A54" s="22"/>
      <c r="B54" s="61" t="s">
        <v>111</v>
      </c>
      <c r="C54" s="8" t="s">
        <v>51</v>
      </c>
      <c r="D54" s="23" t="s">
        <v>52</v>
      </c>
      <c r="E54" s="60">
        <v>4700000000</v>
      </c>
      <c r="F54" s="45">
        <f>SUM('[1]7'!G945)</f>
        <v>30</v>
      </c>
    </row>
    <row r="55" spans="1:6" ht="75" x14ac:dyDescent="0.25">
      <c r="A55" s="22"/>
      <c r="B55" s="15" t="s">
        <v>132</v>
      </c>
      <c r="C55" s="8" t="s">
        <v>51</v>
      </c>
      <c r="D55" s="23" t="s">
        <v>52</v>
      </c>
      <c r="E55" s="68" t="s">
        <v>133</v>
      </c>
      <c r="F55" s="45">
        <f>SUM('[1]7'!G833)</f>
        <v>51.2</v>
      </c>
    </row>
    <row r="56" spans="1:6" ht="75" x14ac:dyDescent="0.25">
      <c r="A56" s="22"/>
      <c r="B56" s="61" t="s">
        <v>124</v>
      </c>
      <c r="C56" s="8" t="s">
        <v>51</v>
      </c>
      <c r="D56" s="23" t="s">
        <v>52</v>
      </c>
      <c r="E56" s="56" t="s">
        <v>101</v>
      </c>
      <c r="F56" s="39">
        <f>F57</f>
        <v>43255.7</v>
      </c>
    </row>
    <row r="57" spans="1:6" ht="75" x14ac:dyDescent="0.25">
      <c r="A57" s="22"/>
      <c r="B57" s="33" t="s">
        <v>57</v>
      </c>
      <c r="C57" s="8" t="s">
        <v>51</v>
      </c>
      <c r="D57" s="23" t="s">
        <v>52</v>
      </c>
      <c r="E57" s="51">
        <v>5910000000</v>
      </c>
      <c r="F57" s="39">
        <f>SUM('[1]7'!G723+'[1]7'!G732+'[1]7'!G818+'[1]7'!G868+'[1]7'!G1118)</f>
        <v>43255.7</v>
      </c>
    </row>
    <row r="58" spans="1:6" ht="75" customHeight="1" x14ac:dyDescent="0.25">
      <c r="A58" s="34"/>
      <c r="B58" s="13" t="s">
        <v>129</v>
      </c>
      <c r="C58" s="8" t="s">
        <v>58</v>
      </c>
      <c r="D58" s="23" t="s">
        <v>52</v>
      </c>
      <c r="E58" s="52">
        <v>4900000000</v>
      </c>
      <c r="F58" s="39">
        <f>SUM('[1]7'!G906+'[1]7'!G1002)</f>
        <v>6506.7000000000007</v>
      </c>
    </row>
    <row r="59" spans="1:6" ht="75" x14ac:dyDescent="0.25">
      <c r="A59" s="34"/>
      <c r="B59" s="13" t="s">
        <v>112</v>
      </c>
      <c r="C59" s="8" t="s">
        <v>51</v>
      </c>
      <c r="D59" s="23" t="s">
        <v>52</v>
      </c>
      <c r="E59" s="51">
        <v>5000000000</v>
      </c>
      <c r="F59" s="39">
        <f>SUM('[1]7'!G990)</f>
        <v>3.6</v>
      </c>
    </row>
    <row r="60" spans="1:6" ht="75" x14ac:dyDescent="0.25">
      <c r="A60" s="34"/>
      <c r="B60" s="13" t="s">
        <v>113</v>
      </c>
      <c r="C60" s="8" t="s">
        <v>51</v>
      </c>
      <c r="D60" s="23" t="s">
        <v>52</v>
      </c>
      <c r="E60" s="52">
        <v>5100000000</v>
      </c>
      <c r="F60" s="39">
        <f>SUM('[1]7'!G924)</f>
        <v>9</v>
      </c>
    </row>
    <row r="61" spans="1:6" ht="90" x14ac:dyDescent="0.25">
      <c r="A61" s="34"/>
      <c r="B61" s="13" t="s">
        <v>130</v>
      </c>
      <c r="C61" s="8" t="s">
        <v>51</v>
      </c>
      <c r="D61" s="23" t="s">
        <v>52</v>
      </c>
      <c r="E61" s="51" t="s">
        <v>103</v>
      </c>
      <c r="F61" s="39">
        <f>SUM('[1]7'!G930)</f>
        <v>8.4</v>
      </c>
    </row>
    <row r="62" spans="1:6" ht="75" x14ac:dyDescent="0.25">
      <c r="A62" s="34"/>
      <c r="B62" s="61" t="s">
        <v>25</v>
      </c>
      <c r="C62" s="8" t="s">
        <v>51</v>
      </c>
      <c r="D62" s="23" t="s">
        <v>52</v>
      </c>
      <c r="E62" s="48" t="s">
        <v>26</v>
      </c>
      <c r="F62" s="39">
        <f>SUM('[1]7'!G996+'[1]7'!G839)</f>
        <v>317.59999999999997</v>
      </c>
    </row>
    <row r="63" spans="1:6" ht="90" x14ac:dyDescent="0.25">
      <c r="A63" s="34"/>
      <c r="B63" s="15" t="s">
        <v>125</v>
      </c>
      <c r="C63" s="8" t="s">
        <v>51</v>
      </c>
      <c r="D63" s="23" t="s">
        <v>52</v>
      </c>
      <c r="E63" s="52">
        <v>5400000000</v>
      </c>
      <c r="F63" s="39">
        <f>SUM('[1]7'!G854)</f>
        <v>145</v>
      </c>
    </row>
    <row r="64" spans="1:6" ht="60" x14ac:dyDescent="0.25">
      <c r="B64" s="61" t="s">
        <v>114</v>
      </c>
      <c r="C64" s="8" t="s">
        <v>51</v>
      </c>
      <c r="D64" s="23" t="s">
        <v>52</v>
      </c>
      <c r="E64" s="51" t="s">
        <v>93</v>
      </c>
      <c r="F64" s="39">
        <f>SUM('[1]7'!G953)</f>
        <v>1119.7</v>
      </c>
    </row>
    <row r="65" spans="2:6" ht="75" x14ac:dyDescent="0.25">
      <c r="B65" s="13" t="s">
        <v>119</v>
      </c>
      <c r="C65" s="8" t="s">
        <v>51</v>
      </c>
      <c r="D65" s="9" t="s">
        <v>52</v>
      </c>
      <c r="E65" s="51">
        <v>5600000000</v>
      </c>
      <c r="F65" s="39">
        <f>SUM('[1]7'!G861)</f>
        <v>14.4</v>
      </c>
    </row>
    <row r="66" spans="2:6" ht="75" x14ac:dyDescent="0.25">
      <c r="B66" s="61" t="s">
        <v>131</v>
      </c>
      <c r="C66" s="17" t="s">
        <v>51</v>
      </c>
      <c r="D66" s="9" t="s">
        <v>52</v>
      </c>
      <c r="E66" s="65">
        <v>5700000000</v>
      </c>
      <c r="F66" s="39">
        <f>SUM(F67+F68)</f>
        <v>3995.4</v>
      </c>
    </row>
    <row r="67" spans="2:6" ht="79.5" customHeight="1" x14ac:dyDescent="0.25">
      <c r="B67" s="61" t="s">
        <v>59</v>
      </c>
      <c r="C67" s="8" t="s">
        <v>51</v>
      </c>
      <c r="D67" s="35" t="s">
        <v>52</v>
      </c>
      <c r="E67" s="51">
        <v>5710000000</v>
      </c>
      <c r="F67" s="47">
        <f>SUM('[1]7'!G1088)</f>
        <v>460.5</v>
      </c>
    </row>
    <row r="68" spans="2:6" ht="78.75" customHeight="1" x14ac:dyDescent="0.25">
      <c r="B68" s="61" t="s">
        <v>94</v>
      </c>
      <c r="C68" s="8" t="s">
        <v>51</v>
      </c>
      <c r="D68" s="35" t="s">
        <v>52</v>
      </c>
      <c r="E68" s="51" t="s">
        <v>104</v>
      </c>
      <c r="F68" s="47">
        <f>SUM('[1]7'!G1095)</f>
        <v>3534.9</v>
      </c>
    </row>
    <row r="69" spans="2:6" ht="75" x14ac:dyDescent="0.25">
      <c r="B69" s="61" t="s">
        <v>126</v>
      </c>
      <c r="C69" s="8" t="s">
        <v>60</v>
      </c>
      <c r="D69" s="9" t="s">
        <v>52</v>
      </c>
      <c r="E69" s="57">
        <v>6000000000</v>
      </c>
      <c r="F69" s="43">
        <f>SUM('[1]7'!G874)</f>
        <v>6334.6</v>
      </c>
    </row>
    <row r="70" spans="2:6" ht="31.5" customHeight="1" x14ac:dyDescent="0.25">
      <c r="B70" s="36" t="s">
        <v>61</v>
      </c>
      <c r="C70" s="17"/>
      <c r="D70" s="20" t="s">
        <v>52</v>
      </c>
      <c r="E70" s="58"/>
      <c r="F70" s="43">
        <f>F47+F48+F53+F54+F56+F58+F59+F60+F61+F62+F64+F65+F66+F69+F63+F55</f>
        <v>65506.2</v>
      </c>
    </row>
    <row r="71" spans="2:6" ht="79.5" customHeight="1" x14ac:dyDescent="0.25">
      <c r="B71" s="15" t="s">
        <v>115</v>
      </c>
      <c r="C71" s="8" t="s">
        <v>62</v>
      </c>
      <c r="D71" s="20" t="s">
        <v>63</v>
      </c>
      <c r="E71" s="51" t="s">
        <v>26</v>
      </c>
      <c r="F71" s="43">
        <f>SUM('[1]7'!G1180)</f>
        <v>165.2</v>
      </c>
    </row>
    <row r="72" spans="2:6" ht="75" x14ac:dyDescent="0.25">
      <c r="B72" s="61" t="s">
        <v>110</v>
      </c>
      <c r="C72" s="8" t="s">
        <v>62</v>
      </c>
      <c r="D72" s="9" t="s">
        <v>63</v>
      </c>
      <c r="E72" s="51" t="s">
        <v>101</v>
      </c>
      <c r="F72" s="43">
        <f>SUM('[1]7'!G1152)</f>
        <v>3518.2000000000003</v>
      </c>
    </row>
    <row r="73" spans="2:6" ht="47.25" x14ac:dyDescent="0.25">
      <c r="B73" s="37" t="s">
        <v>64</v>
      </c>
      <c r="C73" s="8"/>
      <c r="D73" s="20" t="s">
        <v>63</v>
      </c>
      <c r="E73" s="58"/>
      <c r="F73" s="43">
        <f>SUM(F71:F72)</f>
        <v>3683.4</v>
      </c>
    </row>
    <row r="74" spans="2:6" ht="15" x14ac:dyDescent="0.25">
      <c r="B74" s="61" t="s">
        <v>65</v>
      </c>
      <c r="C74" s="17"/>
      <c r="D74" s="9"/>
      <c r="E74" s="51"/>
      <c r="F74" s="39">
        <f>F23+F39+F46+F70+F73</f>
        <v>742563.5</v>
      </c>
    </row>
    <row r="76" spans="2:6" x14ac:dyDescent="0.2">
      <c r="B76" s="2" t="s">
        <v>66</v>
      </c>
    </row>
    <row r="77" spans="2:6" x14ac:dyDescent="0.2">
      <c r="B77" s="2" t="s">
        <v>67</v>
      </c>
    </row>
    <row r="78" spans="2:6" x14ac:dyDescent="0.2">
      <c r="B78" s="2" t="s">
        <v>68</v>
      </c>
    </row>
    <row r="79" spans="2:6" x14ac:dyDescent="0.2">
      <c r="B79" s="2" t="s">
        <v>69</v>
      </c>
    </row>
    <row r="80" spans="2:6" x14ac:dyDescent="0.2">
      <c r="B80" s="2" t="s">
        <v>70</v>
      </c>
    </row>
    <row r="81" spans="2:7" x14ac:dyDescent="0.2">
      <c r="B81" s="2" t="s">
        <v>74</v>
      </c>
    </row>
    <row r="82" spans="2:7" x14ac:dyDescent="0.2">
      <c r="B82" s="2" t="s">
        <v>71</v>
      </c>
    </row>
    <row r="83" spans="2:7" x14ac:dyDescent="0.2">
      <c r="B83" s="2" t="s">
        <v>72</v>
      </c>
    </row>
    <row r="84" spans="2:7" x14ac:dyDescent="0.2">
      <c r="B84" s="2" t="s">
        <v>73</v>
      </c>
    </row>
    <row r="85" spans="2:7" x14ac:dyDescent="0.2">
      <c r="B85" s="66"/>
      <c r="C85" s="66"/>
      <c r="D85" s="66"/>
      <c r="E85" s="66"/>
      <c r="F85" s="67"/>
      <c r="G85" s="66"/>
    </row>
    <row r="86" spans="2:7" x14ac:dyDescent="0.2">
      <c r="B86" s="66"/>
      <c r="C86" s="66"/>
      <c r="D86" s="66"/>
      <c r="E86" s="66"/>
      <c r="F86" s="67"/>
      <c r="G86" s="66"/>
    </row>
    <row r="87" spans="2:7" x14ac:dyDescent="0.2">
      <c r="B87" s="66"/>
      <c r="C87" s="66"/>
      <c r="D87" s="66"/>
      <c r="E87" s="66"/>
      <c r="F87" s="67"/>
      <c r="G87" s="66"/>
    </row>
  </sheetData>
  <mergeCells count="10">
    <mergeCell ref="D1:F1"/>
    <mergeCell ref="E3:F3"/>
    <mergeCell ref="A4:F4"/>
    <mergeCell ref="C6:C8"/>
    <mergeCell ref="D6:E6"/>
    <mergeCell ref="F6:F8"/>
    <mergeCell ref="D7:D8"/>
    <mergeCell ref="E7:E8"/>
    <mergeCell ref="D2:F2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2022-02-10T01:54:49Z</cp:lastPrinted>
  <dcterms:created xsi:type="dcterms:W3CDTF">2020-11-14T08:04:26Z</dcterms:created>
  <dcterms:modified xsi:type="dcterms:W3CDTF">2022-12-23T04:27:25Z</dcterms:modified>
</cp:coreProperties>
</file>