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5480" windowHeight="10680" activeTab="0"/>
  </bookViews>
  <sheets>
    <sheet name="прил 8" sheetId="1" r:id="rId1"/>
  </sheets>
  <externalReferences>
    <externalReference r:id="rId4"/>
  </externalReferences>
  <definedNames>
    <definedName name="_xlnm._FilterDatabase" localSheetId="0" hidden="1">'прил 8'!$A$7:$E$410</definedName>
    <definedName name="_xlnm.Print_Titles" localSheetId="0">'прил 8'!$7:$7</definedName>
    <definedName name="_xlnm.Print_Area" localSheetId="0">'прил 8'!$A$1:$F$420</definedName>
  </definedNames>
  <calcPr fullCalcOnLoad="1"/>
</workbook>
</file>

<file path=xl/sharedStrings.xml><?xml version="1.0" encoding="utf-8"?>
<sst xmlns="http://schemas.openxmlformats.org/spreadsheetml/2006/main" count="1019" uniqueCount="324">
  <si>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</si>
  <si>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</si>
  <si>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</si>
  <si>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</si>
  <si>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</si>
  <si>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</si>
  <si>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</si>
  <si>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</si>
  <si>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</si>
  <si>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</si>
  <si>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</si>
  <si>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</si>
  <si>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</si>
  <si>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</si>
  <si>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</si>
  <si>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</si>
  <si>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</si>
  <si>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</si>
  <si>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</si>
  <si>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</si>
  <si>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</si>
  <si>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</si>
  <si>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</si>
  <si>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</si>
  <si>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</si>
  <si>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</si>
  <si>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</si>
  <si>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</si>
  <si>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</si>
  <si>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</si>
  <si>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</si>
  <si>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</si>
  <si>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</si>
  <si>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</si>
  <si>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</si>
  <si>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</si>
  <si>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</si>
  <si>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</si>
  <si>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</si>
  <si>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</si>
  <si>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</si>
  <si>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</si>
  <si>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</si>
  <si>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</si>
  <si>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</si>
  <si>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</si>
  <si>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</si>
  <si>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</si>
  <si>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</si>
  <si>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</si>
  <si>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</si>
  <si>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</si>
  <si>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</si>
  <si>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</si>
  <si>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</si>
  <si>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</si>
  <si>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</si>
  <si>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</si>
  <si>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</si>
  <si>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</si>
  <si>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</si>
  <si>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Закупка товаров, работ и услуг для муниципальных  нужд</t>
  </si>
  <si>
    <t>4230144099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</si>
  <si>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</si>
  <si>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</si>
  <si>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</si>
  <si>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</si>
  <si>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</si>
  <si>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</si>
  <si>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</si>
  <si>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</si>
  <si>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</si>
  <si>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</si>
  <si>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</si>
  <si>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</si>
  <si>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</si>
  <si>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</si>
  <si>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</si>
  <si>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</si>
  <si>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</si>
  <si>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</si>
  <si>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</si>
  <si>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4330000000</t>
  </si>
  <si>
    <t>4330100000</t>
  </si>
  <si>
    <t>4330142399</t>
  </si>
  <si>
    <t>4340100000</t>
  </si>
  <si>
    <t>4340179518</t>
  </si>
  <si>
    <t>Молодежная  политика  и  оздоровление  детей</t>
  </si>
  <si>
    <t>4350100000</t>
  </si>
  <si>
    <t>4350100204</t>
  </si>
  <si>
    <t>4350143609</t>
  </si>
  <si>
    <t>4350145299</t>
  </si>
  <si>
    <t>Другие  вопросы  в  области  охраны  окружающей  среды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</si>
  <si>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</si>
  <si>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</si>
  <si>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</si>
  <si>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</si>
  <si>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</si>
  <si>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</si>
  <si>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</si>
  <si>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</si>
  <si>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</si>
  <si>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</si>
  <si>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</si>
  <si>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</si>
  <si>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</si>
  <si>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</si>
  <si>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</si>
  <si>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</si>
  <si>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</si>
  <si>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</si>
  <si>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</si>
  <si>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</si>
  <si>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</si>
  <si>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</si>
  <si>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 xml:space="preserve">Контрольно-счетная палата органа местного самоуправления 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</si>
  <si>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</si>
  <si>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</si>
  <si>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</si>
  <si>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</si>
  <si>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</si>
  <si>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</si>
  <si>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</si>
  <si>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</si>
  <si>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</si>
  <si>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</si>
  <si>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</si>
  <si>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</si>
  <si>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</si>
  <si>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0703</t>
  </si>
  <si>
    <t>0412</t>
  </si>
  <si>
    <t>0501</t>
  </si>
  <si>
    <t>Дополнительное образование</t>
  </si>
  <si>
    <t>Другие вопросы в области национальной безопасности и правоохранительной деятельности</t>
  </si>
  <si>
    <t>0314</t>
  </si>
  <si>
    <t xml:space="preserve">Молодежная  политика 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</si>
  <si>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</si>
  <si>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</si>
  <si>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</si>
  <si>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</si>
  <si>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</si>
  <si>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</si>
  <si>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</si>
  <si>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</si>
  <si>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</si>
  <si>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</si>
  <si>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</si>
  <si>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</si>
  <si>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</si>
  <si>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</si>
  <si>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>4360000000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</si>
  <si>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</si>
  <si>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</si>
  <si>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</si>
  <si>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Подпрограмма 2 "Музейное дело в 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</si>
  <si>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</si>
  <si>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</si>
  <si>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</si>
  <si>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</si>
  <si>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</si>
  <si>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</si>
  <si>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</si>
  <si>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</si>
  <si>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</si>
  <si>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</si>
  <si>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</si>
  <si>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</si>
  <si>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Подпрограмма 4 "Отдых и оздоровление детей  в муниципальном образовании Балаганский район на 2019-2024 годы"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</si>
  <si>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</si>
  <si>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</si>
  <si>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</si>
  <si>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</si>
  <si>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</si>
  <si>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Подпрограмма 5 " Совершенствование государственного управления в сфере образования на 2019-2024 годы"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</si>
  <si>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</si>
  <si>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</si>
  <si>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</si>
  <si>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</si>
  <si>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</si>
  <si>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</si>
  <si>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</si>
  <si>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</si>
  <si>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</si>
  <si>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Капитальные вложения в объекты государственной (муниципальной)собственности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</si>
  <si>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</si>
  <si>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</si>
  <si>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 xml:space="preserve">Другие вопросы в области культуры и кинематографии 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</si>
  <si>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</si>
  <si>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</si>
  <si>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</si>
  <si>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</si>
  <si>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Закупка товаров, работ и услуг для государственных (муниципальных)нужд</t>
  </si>
  <si>
    <t>4360879514</t>
  </si>
  <si>
    <t>4360979515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</si>
  <si>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</si>
  <si>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4361079516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</si>
  <si>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</si>
  <si>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</si>
  <si>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</si>
  <si>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4361379523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</si>
  <si>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</si>
  <si>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</si>
  <si>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</si>
  <si>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Подпрограмма 1 "Повышение эффективности бюджетных расходов муниципального образования Балаганский район 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</si>
  <si>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</si>
  <si>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</si>
  <si>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>4361479502</t>
  </si>
  <si>
    <t>4361479501</t>
  </si>
  <si>
    <t>Подпрограмма 2 "Создание условий по финансовой устойчивости бюджетов поселений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</si>
  <si>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</si>
  <si>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</si>
  <si>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</si>
  <si>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>4361779501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</si>
  <si>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</si>
  <si>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</si>
  <si>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4361979501</t>
  </si>
  <si>
    <t>Осуществление отдельных областных государственных полномочий  в области противодействия коррупции</t>
  </si>
  <si>
    <t>9110473160</t>
  </si>
  <si>
    <t>4361579524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</si>
  <si>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</si>
  <si>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43619S2680</t>
  </si>
  <si>
    <t>4361972680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</si>
  <si>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</si>
  <si>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</si>
  <si>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Другие вопросы в области национальной экономики</t>
  </si>
  <si>
    <t>Физкультура и спорт</t>
  </si>
  <si>
    <t>Проведение мероприятий в сфере дополнительного образования</t>
  </si>
  <si>
    <t>4330143609</t>
  </si>
  <si>
    <t>4361921601</t>
  </si>
  <si>
    <t>МКУ Управление архитектуры и градостроительства муниципального образования Балаганский район</t>
  </si>
  <si>
    <t>9111000204</t>
  </si>
  <si>
    <t>4361900000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</si>
  <si>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</si>
  <si>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"Обеспечение деятельности МКУ Управление образования Балаганского района"</t>
  </si>
  <si>
    <t xml:space="preserve">Основное мероприятие: "Обеспечение деятельности МКУ Методический центр управления образования" </t>
  </si>
  <si>
    <t>Муниципальная программа "Защита  окружающей  среды  в муниципальном образовании Балаганский  район на 2019-2024 годы"</t>
  </si>
  <si>
    <t>4361479500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</si>
  <si>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</si>
  <si>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</si>
  <si>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4240000000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</si>
  <si>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</si>
  <si>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</si>
  <si>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</si>
  <si>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</si>
  <si>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</si>
  <si>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Уплата налогов, сборов и иных платежей</t>
  </si>
  <si>
    <t>4361900203</t>
  </si>
  <si>
    <t>Функционирование высшего должностного лица субъекта  Российской Федерации и муниципального образования</t>
  </si>
  <si>
    <t>4361900204</t>
  </si>
  <si>
    <t xml:space="preserve">Обеспечение деятельности администрации муниципального образования 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</si>
  <si>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</si>
  <si>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4361900224</t>
  </si>
  <si>
    <t>4361920290</t>
  </si>
  <si>
    <t>4361945799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</si>
  <si>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</si>
  <si>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</si>
  <si>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</si>
  <si>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Основное мероприятие: "Организация предоставления дополнительного образования детям"</t>
  </si>
  <si>
    <t>Обеспечение деятельности  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</si>
  <si>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</si>
  <si>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Основное мероприятие: "Организация и обеспечение общедоступного и бесплатного дошкольного образования"</t>
  </si>
  <si>
    <t xml:space="preserve">Предоставление субсидий федеральным бюджетным, автономным учреждениям и иным некоммерческим организациям </t>
  </si>
  <si>
    <t>Мероприятие: Проведение спортивных соревнований, творческих конкурсов, интеллектуальных олимпиад в сфере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</si>
  <si>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</si>
  <si>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</si>
  <si>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</si>
  <si>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Культура</t>
  </si>
  <si>
    <t>Другие вопросы в области культуры и кинематографии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</si>
  <si>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</si>
  <si>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Обеспечение деятельности  Контрольно-счетной палаты Балаганского района</t>
  </si>
  <si>
    <t>Основное мероприятие: "Обеспечение деятельности палаточного спортивно-оздоровительного лагеря "Олимп"</t>
  </si>
  <si>
    <t xml:space="preserve">Основное мероприятие: Обеспечение деятельности аппарата МКУ  Управления культуры 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</si>
  <si>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</si>
  <si>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</si>
  <si>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</si>
  <si>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</si>
  <si>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432Р173050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</si>
  <si>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</si>
  <si>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</si>
  <si>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</si>
  <si>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</si>
  <si>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</si>
  <si>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</si>
  <si>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</si>
  <si>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43605S2760</t>
  </si>
  <si>
    <t>43619S2972</t>
  </si>
  <si>
    <t>Основное мероприятие: "Автоматизация процессов учета в муниципальном образовании Балаганский район"</t>
  </si>
  <si>
    <t>4361979502</t>
  </si>
  <si>
    <t>42301S2120</t>
  </si>
  <si>
    <t>43201S2989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</si>
  <si>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</si>
  <si>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</si>
  <si>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</si>
  <si>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4361972792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</si>
  <si>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2021-2022 ГОДЫ</t>
  </si>
  <si>
    <t>Софинансирование на осуществление мероприятий по капитальному ремонту объектов муниципальной собственности в сфере культуры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</si>
  <si>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</si>
  <si>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</si>
  <si>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</si>
  <si>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Софинансирование создание в общественных организациях, расположенных в сельской местности, условий для занятий физической культурой и спортом</t>
  </si>
  <si>
    <t>436Е250971</t>
  </si>
  <si>
    <t>Финансирование создание в общественных организациях, расположенных в сельской местности, условий для занятий физической культурой и спортом</t>
  </si>
  <si>
    <t>4360700000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</si>
  <si>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</si>
  <si>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43607S2590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</si>
  <si>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</si>
  <si>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Основное мероприятие: "Обеспечение деятельности высшего должностного лица  органа местного самоуправления"</t>
  </si>
  <si>
    <t>Основное мероприятие: "Обеспечение деятельности органов местного самоуправления"</t>
  </si>
  <si>
    <t>Основное мероприятие: "Обеспечение деятельности Контрольно-счетной палаты муниципального образования Балаганского района"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</si>
  <si>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</si>
  <si>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</si>
  <si>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"Выравнивание  бюджетной  обеспеченности  поселений  из  районного фонда   финансовой поддержки"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</si>
  <si>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</si>
  <si>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области"</t>
  </si>
  <si>
    <t xml:space="preserve">Муниципальная программа "Аппаратно-программный комплекс "Безопасный город" на 2020-2024 годы" </t>
  </si>
  <si>
    <t>Муниципальная программа "Противодействие коррупции в муниципальном образовании Балаганский на 2020-2024 годы"</t>
  </si>
  <si>
    <t>Приложение 8                                                   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от 20.12.2019 года №10/1-РД</t>
  </si>
  <si>
    <t>42101S2102</t>
  </si>
  <si>
    <t>Софинансирования комплектование книжных фондов муниципальных общедоступных библиотек</t>
  </si>
  <si>
    <t>Финансирования комплектование книжных фондов муниципальных общедоступных библиотек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</si>
  <si>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</si>
  <si>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</si>
  <si>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Основное меропрятие "Оплата услуг ЖКХ"</t>
  </si>
  <si>
    <t>Приложение 7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от 02 .06.2020 года  № 4/1  -РД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</si>
</sst>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</numFmts>
  <fonts count="46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49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4" fillId="0" borderId="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4" fillId="0" borderId="13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wrapText="1"/>
    </xf>
    <xf numFmtId="172" fontId="5" fillId="32" borderId="10" xfId="0" applyNumberFormat="1" applyFont="1" applyFill="1" applyBorder="1" applyAlignment="1">
      <alignment horizontal="right" wrapText="1"/>
    </xf>
    <xf numFmtId="174" fontId="5" fillId="32" borderId="10" xfId="0" applyNumberFormat="1" applyFont="1" applyFill="1" applyBorder="1" applyAlignment="1">
      <alignment horizontal="right" wrapText="1"/>
    </xf>
    <xf numFmtId="174" fontId="5" fillId="32" borderId="10" xfId="0" applyNumberFormat="1" applyFont="1" applyFill="1" applyBorder="1" applyAlignment="1">
      <alignment horizontal="right"/>
    </xf>
    <xf numFmtId="172" fontId="5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right" wrapText="1"/>
    </xf>
    <xf numFmtId="172" fontId="5" fillId="32" borderId="10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49" fontId="4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left" vertical="center" wrapText="1"/>
    </xf>
    <xf numFmtId="172" fontId="6" fillId="32" borderId="10" xfId="0" applyNumberFormat="1" applyFont="1" applyFill="1" applyBorder="1" applyAlignment="1">
      <alignment horizontal="right" wrapText="1"/>
    </xf>
    <xf numFmtId="49" fontId="6" fillId="32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20\&#1044;&#1059;&#1052;&#1040;\&#1064;&#1072;&#1073;&#1083;&#1086;&#1085;%202021-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7">
          <cell r="G17">
            <v>4433.5</v>
          </cell>
          <cell r="H17">
            <v>4633.6</v>
          </cell>
        </row>
        <row r="21">
          <cell r="G21">
            <v>66</v>
          </cell>
          <cell r="H21">
            <v>65.9</v>
          </cell>
        </row>
        <row r="25">
          <cell r="G25">
            <v>10</v>
          </cell>
          <cell r="H25">
            <v>10</v>
          </cell>
        </row>
        <row r="31">
          <cell r="G31">
            <v>181.1</v>
          </cell>
          <cell r="H31">
            <v>166.1</v>
          </cell>
        </row>
        <row r="38">
          <cell r="G38">
            <v>7.5</v>
          </cell>
          <cell r="H38">
            <v>7.5</v>
          </cell>
        </row>
        <row r="43">
          <cell r="G43">
            <v>28</v>
          </cell>
          <cell r="H43">
            <v>28</v>
          </cell>
        </row>
        <row r="48">
          <cell r="G48">
            <v>1.5</v>
          </cell>
          <cell r="H48">
            <v>1.5</v>
          </cell>
        </row>
        <row r="52">
          <cell r="G52">
            <v>2</v>
          </cell>
          <cell r="H52">
            <v>2</v>
          </cell>
        </row>
        <row r="56">
          <cell r="G56">
            <v>3</v>
          </cell>
          <cell r="H56">
            <v>0</v>
          </cell>
        </row>
        <row r="61">
          <cell r="G61">
            <v>40</v>
          </cell>
          <cell r="H61">
            <v>40</v>
          </cell>
        </row>
        <row r="66">
          <cell r="G66">
            <v>139.5</v>
          </cell>
          <cell r="H66">
            <v>139.5</v>
          </cell>
        </row>
        <row r="74">
          <cell r="G74">
            <v>9651.5</v>
          </cell>
          <cell r="H74">
            <v>6589.4</v>
          </cell>
        </row>
        <row r="78">
          <cell r="G78">
            <v>51.7</v>
          </cell>
          <cell r="H78">
            <v>51.7</v>
          </cell>
        </row>
        <row r="82">
          <cell r="G82">
            <v>2.7</v>
          </cell>
          <cell r="H82">
            <v>2.7</v>
          </cell>
        </row>
        <row r="88">
          <cell r="G88">
            <v>2331.5</v>
          </cell>
          <cell r="H88">
            <v>1813.7</v>
          </cell>
        </row>
        <row r="93">
          <cell r="G93">
            <v>1076.6</v>
          </cell>
          <cell r="H93">
            <v>1017.0999999999999</v>
          </cell>
        </row>
        <row r="98">
          <cell r="G98">
            <v>613.8000000000001</v>
          </cell>
          <cell r="H98">
            <v>613.8000000000001</v>
          </cell>
        </row>
        <row r="102">
          <cell r="G102">
            <v>8.3</v>
          </cell>
          <cell r="H102">
            <v>8.3</v>
          </cell>
        </row>
        <row r="107">
          <cell r="G107">
            <v>237.7</v>
          </cell>
          <cell r="H107">
            <v>349.6</v>
          </cell>
        </row>
        <row r="113">
          <cell r="G113">
            <v>9140.6</v>
          </cell>
          <cell r="H113">
            <v>7526.3</v>
          </cell>
        </row>
        <row r="117">
          <cell r="G117">
            <v>109.7</v>
          </cell>
          <cell r="H117">
            <v>0</v>
          </cell>
        </row>
        <row r="123">
          <cell r="G123">
            <v>2328.3</v>
          </cell>
          <cell r="H123">
            <v>831.5</v>
          </cell>
        </row>
        <row r="129">
          <cell r="G129">
            <v>1511.6</v>
          </cell>
          <cell r="H129">
            <v>1597.1</v>
          </cell>
        </row>
        <row r="134">
          <cell r="G134">
            <v>117.2</v>
          </cell>
          <cell r="H134">
            <v>120.19999999999999</v>
          </cell>
        </row>
        <row r="140">
          <cell r="G140">
            <v>53.4</v>
          </cell>
          <cell r="H140">
            <v>0</v>
          </cell>
        </row>
        <row r="144">
          <cell r="G144">
            <v>5</v>
          </cell>
          <cell r="H144">
            <v>5</v>
          </cell>
        </row>
        <row r="147">
          <cell r="G147">
            <v>30</v>
          </cell>
          <cell r="H147">
            <v>30</v>
          </cell>
        </row>
        <row r="152">
          <cell r="G152">
            <v>37</v>
          </cell>
          <cell r="H152">
            <v>37</v>
          </cell>
        </row>
        <row r="155">
          <cell r="G155">
            <v>188</v>
          </cell>
          <cell r="H155">
            <v>188</v>
          </cell>
        </row>
        <row r="159">
          <cell r="G159">
            <v>32</v>
          </cell>
          <cell r="H159">
            <v>32</v>
          </cell>
        </row>
        <row r="163">
          <cell r="G163">
            <v>18</v>
          </cell>
          <cell r="H163">
            <v>18</v>
          </cell>
        </row>
        <row r="169">
          <cell r="G169">
            <v>206.2</v>
          </cell>
          <cell r="H169">
            <v>189.1</v>
          </cell>
        </row>
        <row r="179">
          <cell r="G179">
            <v>11.9</v>
          </cell>
          <cell r="H179">
            <v>11.9</v>
          </cell>
        </row>
        <row r="182">
          <cell r="G182">
            <v>8965.1</v>
          </cell>
          <cell r="H182">
            <v>8965.1</v>
          </cell>
        </row>
        <row r="186">
          <cell r="G186">
            <v>202.6</v>
          </cell>
          <cell r="H186">
            <v>202.6</v>
          </cell>
        </row>
        <row r="192">
          <cell r="G192">
            <v>52968.1</v>
          </cell>
          <cell r="H192">
            <v>52968.1</v>
          </cell>
        </row>
        <row r="196">
          <cell r="G196">
            <v>425</v>
          </cell>
          <cell r="H196">
            <v>425</v>
          </cell>
        </row>
        <row r="203">
          <cell r="G203">
            <v>9675.5</v>
          </cell>
          <cell r="H203">
            <v>9612.5</v>
          </cell>
        </row>
        <row r="207">
          <cell r="G207">
            <v>154106.8</v>
          </cell>
          <cell r="H207">
            <v>154106.8</v>
          </cell>
        </row>
        <row r="211">
          <cell r="G211">
            <v>1439</v>
          </cell>
          <cell r="H211">
            <v>1439</v>
          </cell>
        </row>
        <row r="215">
          <cell r="G215">
            <v>75.7</v>
          </cell>
          <cell r="H215">
            <v>75.7</v>
          </cell>
        </row>
        <row r="219">
          <cell r="G219">
            <v>2352.1</v>
          </cell>
          <cell r="H219">
            <v>2352.1</v>
          </cell>
        </row>
        <row r="223">
          <cell r="G223">
            <v>123.8</v>
          </cell>
          <cell r="H223">
            <v>123.8</v>
          </cell>
        </row>
        <row r="227">
          <cell r="G227">
            <v>0</v>
          </cell>
          <cell r="H227">
            <v>3342.1</v>
          </cell>
        </row>
        <row r="231">
          <cell r="G231">
            <v>0</v>
          </cell>
          <cell r="H231">
            <v>175.9</v>
          </cell>
        </row>
        <row r="236">
          <cell r="G236">
            <v>422.2</v>
          </cell>
          <cell r="H236">
            <v>318.8</v>
          </cell>
        </row>
        <row r="240">
          <cell r="G240">
            <v>22.2</v>
          </cell>
          <cell r="H240">
            <v>16.8</v>
          </cell>
        </row>
        <row r="245">
          <cell r="G245">
            <v>2137.5</v>
          </cell>
          <cell r="H245">
            <v>0</v>
          </cell>
        </row>
        <row r="249">
          <cell r="G249">
            <v>112.5</v>
          </cell>
          <cell r="H249">
            <v>0</v>
          </cell>
        </row>
        <row r="255">
          <cell r="G255">
            <v>8101.2</v>
          </cell>
          <cell r="H255">
            <v>8102.2</v>
          </cell>
        </row>
        <row r="259">
          <cell r="G259">
            <v>145</v>
          </cell>
          <cell r="H259">
            <v>145</v>
          </cell>
        </row>
        <row r="265">
          <cell r="G265">
            <v>945.1</v>
          </cell>
          <cell r="H265">
            <v>840.8</v>
          </cell>
        </row>
        <row r="272">
          <cell r="G272">
            <v>40</v>
          </cell>
          <cell r="H272">
            <v>40</v>
          </cell>
        </row>
        <row r="277">
          <cell r="G277">
            <v>40</v>
          </cell>
          <cell r="H277">
            <v>40</v>
          </cell>
        </row>
        <row r="281">
          <cell r="G281">
            <v>8.5</v>
          </cell>
          <cell r="H281">
            <v>8.5</v>
          </cell>
        </row>
        <row r="286">
          <cell r="G286">
            <v>1.5</v>
          </cell>
          <cell r="H286">
            <v>1.5</v>
          </cell>
        </row>
        <row r="290">
          <cell r="G290">
            <v>1.5</v>
          </cell>
          <cell r="H290">
            <v>1.5</v>
          </cell>
        </row>
        <row r="294">
          <cell r="G294">
            <v>3</v>
          </cell>
          <cell r="H294">
            <v>0</v>
          </cell>
        </row>
        <row r="301">
          <cell r="G301">
            <v>657</v>
          </cell>
          <cell r="H301">
            <v>657</v>
          </cell>
        </row>
        <row r="305">
          <cell r="G305">
            <v>34.7</v>
          </cell>
          <cell r="H305">
            <v>34.7</v>
          </cell>
        </row>
        <row r="309">
          <cell r="G309">
            <v>249.9</v>
          </cell>
          <cell r="H309">
            <v>249.9</v>
          </cell>
        </row>
        <row r="312">
          <cell r="G312">
            <v>300</v>
          </cell>
          <cell r="H312">
            <v>300</v>
          </cell>
        </row>
        <row r="318">
          <cell r="G318">
            <v>1991.9</v>
          </cell>
          <cell r="H318">
            <v>2219.8</v>
          </cell>
        </row>
        <row r="323">
          <cell r="G323">
            <v>493.4</v>
          </cell>
          <cell r="H323">
            <v>493.4</v>
          </cell>
        </row>
        <row r="327">
          <cell r="G327">
            <v>8</v>
          </cell>
          <cell r="H327">
            <v>8</v>
          </cell>
        </row>
        <row r="331">
          <cell r="G331">
            <v>298.8</v>
          </cell>
          <cell r="H331">
            <v>298.8</v>
          </cell>
        </row>
        <row r="335">
          <cell r="G335">
            <v>2668</v>
          </cell>
          <cell r="H335">
            <v>2898.3999999999996</v>
          </cell>
        </row>
        <row r="340">
          <cell r="G340">
            <v>40</v>
          </cell>
          <cell r="H340">
            <v>40</v>
          </cell>
        </row>
        <row r="344">
          <cell r="G344">
            <v>768.2</v>
          </cell>
          <cell r="H344">
            <v>768.2</v>
          </cell>
        </row>
        <row r="347">
          <cell r="G347">
            <v>1095.6</v>
          </cell>
          <cell r="H347">
            <v>1095.6</v>
          </cell>
        </row>
        <row r="352">
          <cell r="G352">
            <v>850</v>
          </cell>
          <cell r="H352">
            <v>0</v>
          </cell>
        </row>
        <row r="356">
          <cell r="G356">
            <v>100</v>
          </cell>
          <cell r="H356">
            <v>100</v>
          </cell>
        </row>
        <row r="360">
          <cell r="G360">
            <v>43</v>
          </cell>
          <cell r="H360">
            <v>43</v>
          </cell>
        </row>
        <row r="363">
          <cell r="G363">
            <v>50</v>
          </cell>
          <cell r="H363">
            <v>50</v>
          </cell>
        </row>
        <row r="368">
          <cell r="G368">
            <v>198.1</v>
          </cell>
          <cell r="H368">
            <v>198.1</v>
          </cell>
        </row>
        <row r="371">
          <cell r="G371">
            <v>261.7</v>
          </cell>
          <cell r="H371">
            <v>261.7</v>
          </cell>
        </row>
        <row r="375">
          <cell r="G375">
            <v>30</v>
          </cell>
          <cell r="H375">
            <v>30</v>
          </cell>
        </row>
        <row r="381">
          <cell r="G381">
            <v>1017.3</v>
          </cell>
          <cell r="H381">
            <v>1017.3</v>
          </cell>
        </row>
        <row r="393">
          <cell r="G393">
            <v>10168.2</v>
          </cell>
          <cell r="H393">
            <v>10168.2</v>
          </cell>
        </row>
        <row r="402">
          <cell r="G402">
            <v>10</v>
          </cell>
          <cell r="H402">
            <v>10</v>
          </cell>
        </row>
        <row r="405">
          <cell r="G405">
            <v>863.9</v>
          </cell>
          <cell r="H405">
            <v>863.9</v>
          </cell>
        </row>
        <row r="409">
          <cell r="G409">
            <v>2.9</v>
          </cell>
          <cell r="H409">
            <v>2.9</v>
          </cell>
        </row>
        <row r="415">
          <cell r="G415">
            <v>6927.6</v>
          </cell>
          <cell r="H415">
            <v>7461.4</v>
          </cell>
        </row>
        <row r="422">
          <cell r="G422">
            <v>232.8</v>
          </cell>
          <cell r="H422">
            <v>201.6</v>
          </cell>
        </row>
        <row r="423">
          <cell r="G423">
            <v>381.3</v>
          </cell>
          <cell r="H423">
            <v>433</v>
          </cell>
        </row>
        <row r="424">
          <cell r="G424">
            <v>11938.9</v>
          </cell>
          <cell r="H424">
            <v>12354.4</v>
          </cell>
        </row>
        <row r="429">
          <cell r="G429">
            <v>3</v>
          </cell>
          <cell r="H429">
            <v>3</v>
          </cell>
        </row>
        <row r="432">
          <cell r="G432">
            <v>105.9</v>
          </cell>
          <cell r="H432">
            <v>105.9</v>
          </cell>
        </row>
        <row r="435">
          <cell r="G435">
            <v>1</v>
          </cell>
          <cell r="H435">
            <v>1</v>
          </cell>
        </row>
        <row r="440">
          <cell r="G440">
            <v>22.6</v>
          </cell>
          <cell r="H440">
            <v>22.6</v>
          </cell>
        </row>
        <row r="446">
          <cell r="G446">
            <v>6232</v>
          </cell>
          <cell r="H446">
            <v>7176.7</v>
          </cell>
        </row>
        <row r="451">
          <cell r="G451">
            <v>4153.9</v>
          </cell>
          <cell r="H451">
            <v>3624.7</v>
          </cell>
        </row>
        <row r="456">
          <cell r="G456">
            <v>1420.4</v>
          </cell>
          <cell r="H456">
            <v>1420.4</v>
          </cell>
        </row>
        <row r="462">
          <cell r="G462">
            <v>3</v>
          </cell>
          <cell r="H462">
            <v>0</v>
          </cell>
        </row>
        <row r="467">
          <cell r="G467">
            <v>30</v>
          </cell>
          <cell r="H467">
            <v>30</v>
          </cell>
        </row>
        <row r="471">
          <cell r="G471">
            <v>4.2</v>
          </cell>
          <cell r="H471">
            <v>4.2</v>
          </cell>
        </row>
        <row r="479">
          <cell r="G479">
            <v>9638.8</v>
          </cell>
          <cell r="H479">
            <v>10092.7</v>
          </cell>
        </row>
        <row r="483">
          <cell r="G483">
            <v>31430.6</v>
          </cell>
          <cell r="H483">
            <v>31505.3</v>
          </cell>
        </row>
        <row r="487">
          <cell r="G487">
            <v>314.3</v>
          </cell>
          <cell r="H487">
            <v>315.1</v>
          </cell>
        </row>
        <row r="496">
          <cell r="G496">
            <v>2051</v>
          </cell>
          <cell r="H496">
            <v>2051</v>
          </cell>
        </row>
        <row r="504">
          <cell r="G504">
            <v>17463.1</v>
          </cell>
          <cell r="H504">
            <v>18840.3</v>
          </cell>
        </row>
        <row r="509">
          <cell r="G509">
            <v>5623.700000000001</v>
          </cell>
          <cell r="H509">
            <v>5159.4</v>
          </cell>
        </row>
        <row r="516">
          <cell r="G516">
            <v>27</v>
          </cell>
          <cell r="H516">
            <v>27</v>
          </cell>
        </row>
        <row r="519">
          <cell r="G519">
            <v>2634.3</v>
          </cell>
          <cell r="H519">
            <v>2634.3</v>
          </cell>
        </row>
        <row r="523">
          <cell r="G523">
            <v>72</v>
          </cell>
          <cell r="H523">
            <v>72</v>
          </cell>
        </row>
        <row r="532">
          <cell r="G532">
            <v>3.8</v>
          </cell>
          <cell r="H532">
            <v>25.7</v>
          </cell>
        </row>
        <row r="538">
          <cell r="G538">
            <v>400</v>
          </cell>
          <cell r="H538">
            <v>400</v>
          </cell>
        </row>
        <row r="543">
          <cell r="G543">
            <v>467.5</v>
          </cell>
          <cell r="H543">
            <v>467.5</v>
          </cell>
        </row>
        <row r="548">
          <cell r="G548">
            <v>99.6</v>
          </cell>
          <cell r="H548">
            <v>99.6</v>
          </cell>
        </row>
        <row r="554">
          <cell r="G554">
            <v>460.6</v>
          </cell>
          <cell r="H554">
            <v>460.6</v>
          </cell>
        </row>
        <row r="557">
          <cell r="G557">
            <v>55.2</v>
          </cell>
          <cell r="H557">
            <v>55.2</v>
          </cell>
        </row>
        <row r="562">
          <cell r="G562">
            <v>599.7</v>
          </cell>
          <cell r="H562">
            <v>599.7</v>
          </cell>
        </row>
        <row r="566">
          <cell r="G566">
            <v>55.2</v>
          </cell>
          <cell r="H566">
            <v>55.2</v>
          </cell>
        </row>
        <row r="571">
          <cell r="G571">
            <v>0.7</v>
          </cell>
          <cell r="H571">
            <v>0.7</v>
          </cell>
        </row>
        <row r="575">
          <cell r="G575">
            <v>13.4</v>
          </cell>
          <cell r="H575">
            <v>13.4</v>
          </cell>
        </row>
        <row r="579">
          <cell r="G579">
            <v>1</v>
          </cell>
          <cell r="H579">
            <v>1</v>
          </cell>
        </row>
        <row r="586">
          <cell r="G586">
            <v>78</v>
          </cell>
          <cell r="H586">
            <v>78</v>
          </cell>
        </row>
        <row r="587">
          <cell r="G587">
            <v>78</v>
          </cell>
          <cell r="H587">
            <v>78</v>
          </cell>
        </row>
        <row r="594">
          <cell r="G594">
            <v>2290.1000000000004</v>
          </cell>
          <cell r="H594">
            <v>2290.1000000000004</v>
          </cell>
        </row>
        <row r="599">
          <cell r="G599">
            <v>1238.7</v>
          </cell>
          <cell r="H599">
            <v>1238.7</v>
          </cell>
        </row>
        <row r="605">
          <cell r="G605">
            <v>1010</v>
          </cell>
          <cell r="H605">
            <v>150</v>
          </cell>
        </row>
        <row r="609">
          <cell r="G609">
            <v>331</v>
          </cell>
          <cell r="H609">
            <v>331</v>
          </cell>
        </row>
        <row r="615">
          <cell r="G615">
            <v>226.8</v>
          </cell>
          <cell r="H615">
            <v>226.8</v>
          </cell>
        </row>
        <row r="619">
          <cell r="G619">
            <v>8.4</v>
          </cell>
          <cell r="H619">
            <v>8.4</v>
          </cell>
        </row>
        <row r="623">
          <cell r="G623">
            <v>14.4</v>
          </cell>
          <cell r="H623">
            <v>14.4</v>
          </cell>
        </row>
        <row r="629">
          <cell r="G629">
            <v>334.6</v>
          </cell>
          <cell r="H629">
            <v>334.6</v>
          </cell>
        </row>
        <row r="634">
          <cell r="G634">
            <v>51</v>
          </cell>
          <cell r="H634">
            <v>51</v>
          </cell>
        </row>
        <row r="639">
          <cell r="G639">
            <v>3041.2000000000003</v>
          </cell>
          <cell r="H639">
            <v>3041.2000000000003</v>
          </cell>
        </row>
        <row r="643">
          <cell r="G643">
            <v>344.09999999999997</v>
          </cell>
          <cell r="H643">
            <v>344.09999999999997</v>
          </cell>
        </row>
        <row r="647">
          <cell r="G647">
            <v>1</v>
          </cell>
          <cell r="H647">
            <v>1</v>
          </cell>
        </row>
        <row r="650">
          <cell r="G650">
            <v>16</v>
          </cell>
          <cell r="H650">
            <v>16</v>
          </cell>
        </row>
        <row r="653">
          <cell r="G653">
            <v>826.8</v>
          </cell>
          <cell r="H653">
            <v>826.8</v>
          </cell>
        </row>
        <row r="662">
          <cell r="G662">
            <v>3803.6</v>
          </cell>
          <cell r="H662">
            <v>4091.1000000000004</v>
          </cell>
        </row>
        <row r="667">
          <cell r="G667">
            <v>117.80000000000001</v>
          </cell>
          <cell r="H667">
            <v>117.80000000000001</v>
          </cell>
        </row>
        <row r="674">
          <cell r="G674">
            <v>1105.1999999999998</v>
          </cell>
          <cell r="H674">
            <v>1013.9000000000001</v>
          </cell>
        </row>
        <row r="679">
          <cell r="G679">
            <v>271.2</v>
          </cell>
          <cell r="H679">
            <v>271.2</v>
          </cell>
        </row>
        <row r="685">
          <cell r="G685">
            <v>9</v>
          </cell>
          <cell r="H685">
            <v>9</v>
          </cell>
        </row>
        <row r="689">
          <cell r="G689">
            <v>8.4</v>
          </cell>
          <cell r="H689">
            <v>8.4</v>
          </cell>
        </row>
        <row r="696">
          <cell r="G696">
            <v>493.2</v>
          </cell>
          <cell r="H696">
            <v>493.2</v>
          </cell>
        </row>
        <row r="701">
          <cell r="G701">
            <v>3.9</v>
          </cell>
          <cell r="H701">
            <v>3.9</v>
          </cell>
        </row>
        <row r="707">
          <cell r="G707">
            <v>1200</v>
          </cell>
          <cell r="H707">
            <v>1200</v>
          </cell>
        </row>
        <row r="711">
          <cell r="G711">
            <v>489.2</v>
          </cell>
          <cell r="H711">
            <v>0</v>
          </cell>
        </row>
        <row r="716">
          <cell r="G716">
            <v>276</v>
          </cell>
          <cell r="H716">
            <v>276</v>
          </cell>
        </row>
        <row r="723">
          <cell r="G723">
            <v>60</v>
          </cell>
          <cell r="H723">
            <v>60</v>
          </cell>
        </row>
        <row r="728">
          <cell r="G728">
            <v>21</v>
          </cell>
          <cell r="H728">
            <v>9</v>
          </cell>
        </row>
        <row r="732">
          <cell r="G732">
            <v>4.8</v>
          </cell>
          <cell r="H732">
            <v>4.8</v>
          </cell>
        </row>
        <row r="736">
          <cell r="G736">
            <v>40</v>
          </cell>
          <cell r="H736">
            <v>40</v>
          </cell>
        </row>
        <row r="743">
          <cell r="G743">
            <v>3.6</v>
          </cell>
          <cell r="H743">
            <v>3.6</v>
          </cell>
        </row>
        <row r="747">
          <cell r="G747">
            <v>24</v>
          </cell>
          <cell r="H747">
            <v>24</v>
          </cell>
        </row>
        <row r="751">
          <cell r="G751">
            <v>25.8</v>
          </cell>
          <cell r="H751">
            <v>25.8</v>
          </cell>
        </row>
        <row r="755">
          <cell r="G755">
            <v>2</v>
          </cell>
          <cell r="H755">
            <v>2</v>
          </cell>
        </row>
        <row r="763">
          <cell r="G763">
            <v>3593</v>
          </cell>
          <cell r="H763">
            <v>3737</v>
          </cell>
        </row>
        <row r="769">
          <cell r="G769">
            <v>296.1</v>
          </cell>
          <cell r="H769">
            <v>296.1</v>
          </cell>
        </row>
        <row r="772">
          <cell r="G772">
            <v>974.6</v>
          </cell>
          <cell r="H772">
            <v>974.6</v>
          </cell>
        </row>
        <row r="776">
          <cell r="G776">
            <v>299.9</v>
          </cell>
          <cell r="H776">
            <v>299.9</v>
          </cell>
        </row>
        <row r="780">
          <cell r="G780">
            <v>15</v>
          </cell>
          <cell r="H780">
            <v>15</v>
          </cell>
        </row>
        <row r="785">
          <cell r="G785">
            <v>599.7</v>
          </cell>
          <cell r="H785">
            <v>599.7</v>
          </cell>
        </row>
        <row r="789">
          <cell r="G789">
            <v>60</v>
          </cell>
          <cell r="H789">
            <v>60</v>
          </cell>
        </row>
        <row r="796">
          <cell r="G796">
            <v>40776</v>
          </cell>
          <cell r="H796">
            <v>122553.7</v>
          </cell>
        </row>
        <row r="799">
          <cell r="G799">
            <v>2146.2</v>
          </cell>
          <cell r="H799">
            <v>6450.2</v>
          </cell>
        </row>
        <row r="803">
          <cell r="G803">
            <v>789</v>
          </cell>
          <cell r="H803">
            <v>789</v>
          </cell>
        </row>
        <row r="811">
          <cell r="G811">
            <v>1204.2</v>
          </cell>
          <cell r="H811">
            <v>1297.8</v>
          </cell>
        </row>
        <row r="816">
          <cell r="G816">
            <v>380.6</v>
          </cell>
          <cell r="H816">
            <v>349.2</v>
          </cell>
        </row>
        <row r="823">
          <cell r="G823">
            <v>690.1</v>
          </cell>
          <cell r="H823">
            <v>690.1</v>
          </cell>
        </row>
        <row r="832">
          <cell r="G832">
            <v>44.8</v>
          </cell>
          <cell r="H832">
            <v>44.8</v>
          </cell>
        </row>
        <row r="836">
          <cell r="G836">
            <v>468.30000000000007</v>
          </cell>
          <cell r="H836">
            <v>468.30000000000007</v>
          </cell>
        </row>
        <row r="841">
          <cell r="G841">
            <v>45</v>
          </cell>
          <cell r="H841">
            <v>45</v>
          </cell>
        </row>
        <row r="848">
          <cell r="G848">
            <v>5</v>
          </cell>
          <cell r="H848">
            <v>5</v>
          </cell>
        </row>
        <row r="857">
          <cell r="G857">
            <v>1859.3</v>
          </cell>
          <cell r="H857">
            <v>1859.3</v>
          </cell>
        </row>
        <row r="862">
          <cell r="G862">
            <v>425.8</v>
          </cell>
          <cell r="H862">
            <v>425.8</v>
          </cell>
        </row>
        <row r="869">
          <cell r="G869">
            <v>759.9000000000001</v>
          </cell>
          <cell r="H869">
            <v>759.9000000000001</v>
          </cell>
        </row>
        <row r="874">
          <cell r="G874">
            <v>33</v>
          </cell>
          <cell r="H874">
            <v>33</v>
          </cell>
        </row>
        <row r="878">
          <cell r="G878">
            <v>0.2</v>
          </cell>
          <cell r="H878">
            <v>0.2</v>
          </cell>
        </row>
        <row r="884">
          <cell r="G884">
            <v>32.8</v>
          </cell>
          <cell r="H884">
            <v>32.8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7"/>
  <sheetViews>
    <sheetView tabSelected="1" zoomScale="86" zoomScaleNormal="86" zoomScalePageLayoutView="0" workbookViewId="0" topLeftCell="A1">
      <selection activeCell="C1" sqref="C1:F1"/>
    </sheetView>
  </sheetViews>
  <sheetFormatPr defaultColWidth="9.140625" defaultRowHeight="15"/>
  <cols>
    <col min="1" max="1" width="68.28125" style="1" customWidth="1"/>
    <col min="2" max="2" width="15.28125" style="24" customWidth="1"/>
    <col min="3" max="3" width="12.00390625" style="32" customWidth="1"/>
    <col min="4" max="4" width="10.7109375" style="32" customWidth="1"/>
    <col min="5" max="5" width="16.140625" style="24" customWidth="1"/>
    <col min="6" max="6" width="16.7109375" style="1" customWidth="1"/>
    <col min="7" max="16384" width="9.140625" style="1" customWidth="1"/>
  </cols>
  <sheetData>
    <row r="1" spans="3:6" ht="132.75" customHeight="1">
      <c r="C1" s="85" t="s">
        <v>323</v>
      </c>
      <c r="D1" s="85"/>
      <c r="E1" s="85"/>
      <c r="F1" s="85"/>
    </row>
    <row r="2" spans="1:8" ht="109.5" customHeight="1">
      <c r="A2" s="2"/>
      <c r="B2" s="1"/>
      <c r="C2" s="86" t="s">
        <v>316</v>
      </c>
      <c r="D2" s="86"/>
      <c r="E2" s="86"/>
      <c r="F2" s="86"/>
      <c r="G2" s="33"/>
      <c r="H2" s="33"/>
    </row>
    <row r="3" spans="1:7" ht="11.25" customHeight="1">
      <c r="A3" s="2"/>
      <c r="B3" s="47"/>
      <c r="C3" s="47"/>
      <c r="D3" s="47"/>
      <c r="E3" s="47"/>
      <c r="F3" s="33"/>
      <c r="G3" s="16"/>
    </row>
    <row r="4" spans="1:7" ht="15.75">
      <c r="A4" s="2"/>
      <c r="C4" s="83"/>
      <c r="D4" s="83"/>
      <c r="E4" s="83"/>
      <c r="F4" s="83"/>
      <c r="G4" s="17"/>
    </row>
    <row r="5" spans="1:6" ht="56.25" customHeight="1">
      <c r="A5" s="84" t="s">
        <v>294</v>
      </c>
      <c r="B5" s="84"/>
      <c r="C5" s="84"/>
      <c r="D5" s="84"/>
      <c r="E5" s="84"/>
      <c r="F5" s="84"/>
    </row>
    <row r="6" spans="1:7" ht="18.75" customHeight="1">
      <c r="A6" s="5" t="s">
        <v>0</v>
      </c>
      <c r="B6" s="25" t="s">
        <v>0</v>
      </c>
      <c r="C6" s="30" t="s">
        <v>0</v>
      </c>
      <c r="D6" s="1"/>
      <c r="E6" s="1"/>
      <c r="F6" s="48" t="s">
        <v>125</v>
      </c>
      <c r="G6" s="49"/>
    </row>
    <row r="7" spans="1:7" ht="15">
      <c r="A7" s="21" t="s">
        <v>1</v>
      </c>
      <c r="B7" s="37" t="s">
        <v>2</v>
      </c>
      <c r="C7" s="31" t="s">
        <v>3</v>
      </c>
      <c r="D7" s="31" t="s">
        <v>4</v>
      </c>
      <c r="E7" s="37" t="s">
        <v>5</v>
      </c>
      <c r="F7" s="37" t="s">
        <v>5</v>
      </c>
      <c r="G7" s="50"/>
    </row>
    <row r="8" spans="1:6" ht="15">
      <c r="A8" s="6" t="s">
        <v>55</v>
      </c>
      <c r="B8" s="18"/>
      <c r="C8" s="9"/>
      <c r="D8" s="8"/>
      <c r="E8" s="68">
        <f>E9+E56+E144+E314</f>
        <v>473404.69999999995</v>
      </c>
      <c r="F8" s="68">
        <f>F9+F56+F144+F314</f>
        <v>555424</v>
      </c>
    </row>
    <row r="9" spans="1:6" ht="30">
      <c r="A9" s="15" t="s">
        <v>151</v>
      </c>
      <c r="B9" s="18" t="s">
        <v>152</v>
      </c>
      <c r="C9" s="9"/>
      <c r="D9" s="8"/>
      <c r="E9" s="26">
        <f>E10+E22+E30+E38+E48</f>
        <v>26832.2</v>
      </c>
      <c r="F9" s="26">
        <f>F10+F22+F30+F38+F48</f>
        <v>22275.1</v>
      </c>
    </row>
    <row r="10" spans="1:6" ht="31.5" customHeight="1">
      <c r="A10" s="15" t="s">
        <v>153</v>
      </c>
      <c r="B10" s="18" t="s">
        <v>68</v>
      </c>
      <c r="C10" s="9"/>
      <c r="D10" s="8"/>
      <c r="E10" s="69">
        <f>E11+E16+E19</f>
        <v>9713.400000000001</v>
      </c>
      <c r="F10" s="69">
        <f>F11+F16+F19</f>
        <v>6651.299999999999</v>
      </c>
    </row>
    <row r="11" spans="1:6" ht="30">
      <c r="A11" s="15" t="s">
        <v>56</v>
      </c>
      <c r="B11" s="18" t="s">
        <v>57</v>
      </c>
      <c r="C11" s="9"/>
      <c r="D11" s="8"/>
      <c r="E11" s="69">
        <f>E12+E14</f>
        <v>9659</v>
      </c>
      <c r="F11" s="69">
        <f>F12+F14</f>
        <v>6596.9</v>
      </c>
    </row>
    <row r="12" spans="1:6" ht="33.75" customHeight="1">
      <c r="A12" s="13" t="s">
        <v>15</v>
      </c>
      <c r="B12" s="27" t="s">
        <v>57</v>
      </c>
      <c r="C12" s="9">
        <v>600</v>
      </c>
      <c r="D12" s="8"/>
      <c r="E12" s="70">
        <f>SUM(E13)</f>
        <v>7.5</v>
      </c>
      <c r="F12" s="70">
        <f>SUM(F13)</f>
        <v>7.5</v>
      </c>
    </row>
    <row r="13" spans="1:6" ht="30">
      <c r="A13" s="6" t="s">
        <v>45</v>
      </c>
      <c r="B13" s="18" t="s">
        <v>57</v>
      </c>
      <c r="C13" s="9">
        <v>600</v>
      </c>
      <c r="D13" s="8" t="s">
        <v>17</v>
      </c>
      <c r="E13" s="69">
        <f>SUM('[1]9'!G38)</f>
        <v>7.5</v>
      </c>
      <c r="F13" s="69">
        <f>SUM('[1]9'!H38)</f>
        <v>7.5</v>
      </c>
    </row>
    <row r="14" spans="1:6" ht="30">
      <c r="A14" s="13" t="s">
        <v>15</v>
      </c>
      <c r="B14" s="18" t="s">
        <v>57</v>
      </c>
      <c r="C14" s="9">
        <v>600</v>
      </c>
      <c r="D14" s="8"/>
      <c r="E14" s="26">
        <f>E15</f>
        <v>9651.5</v>
      </c>
      <c r="F14" s="26">
        <f>F15</f>
        <v>6589.4</v>
      </c>
    </row>
    <row r="15" spans="1:6" ht="19.5" customHeight="1">
      <c r="A15" s="6" t="s">
        <v>58</v>
      </c>
      <c r="B15" s="18" t="s">
        <v>57</v>
      </c>
      <c r="C15" s="9">
        <v>600</v>
      </c>
      <c r="D15" s="8" t="s">
        <v>25</v>
      </c>
      <c r="E15" s="71">
        <f>SUM('[1]9'!G74)</f>
        <v>9651.5</v>
      </c>
      <c r="F15" s="71">
        <f>SUM('[1]9'!H74)</f>
        <v>6589.4</v>
      </c>
    </row>
    <row r="16" spans="1:6" ht="39" customHeight="1">
      <c r="A16" s="22" t="s">
        <v>318</v>
      </c>
      <c r="B16" s="72" t="s">
        <v>317</v>
      </c>
      <c r="C16" s="9"/>
      <c r="D16" s="8"/>
      <c r="E16" s="73">
        <f>E17</f>
        <v>51.7</v>
      </c>
      <c r="F16" s="73">
        <f>F17</f>
        <v>51.7</v>
      </c>
    </row>
    <row r="17" spans="1:6" ht="32.25" customHeight="1">
      <c r="A17" s="34" t="s">
        <v>15</v>
      </c>
      <c r="B17" s="72" t="s">
        <v>317</v>
      </c>
      <c r="C17" s="9">
        <v>600</v>
      </c>
      <c r="D17" s="8"/>
      <c r="E17" s="73">
        <f>E18</f>
        <v>51.7</v>
      </c>
      <c r="F17" s="73">
        <f>F18</f>
        <v>51.7</v>
      </c>
    </row>
    <row r="18" spans="1:6" ht="23.25" customHeight="1">
      <c r="A18" s="23" t="s">
        <v>58</v>
      </c>
      <c r="B18" s="72" t="s">
        <v>317</v>
      </c>
      <c r="C18" s="9">
        <v>600</v>
      </c>
      <c r="D18" s="8" t="s">
        <v>25</v>
      </c>
      <c r="E18" s="73">
        <f>SUM('[1]9'!G78)</f>
        <v>51.7</v>
      </c>
      <c r="F18" s="73">
        <f>SUM('[1]9'!H78)</f>
        <v>51.7</v>
      </c>
    </row>
    <row r="19" spans="1:6" ht="29.25" customHeight="1">
      <c r="A19" s="22" t="s">
        <v>319</v>
      </c>
      <c r="B19" s="72" t="s">
        <v>317</v>
      </c>
      <c r="C19" s="9"/>
      <c r="D19" s="8"/>
      <c r="E19" s="73">
        <f>E20</f>
        <v>2.7</v>
      </c>
      <c r="F19" s="73">
        <f>F20</f>
        <v>2.7</v>
      </c>
    </row>
    <row r="20" spans="1:6" ht="33" customHeight="1">
      <c r="A20" s="13" t="s">
        <v>15</v>
      </c>
      <c r="B20" s="72" t="s">
        <v>317</v>
      </c>
      <c r="C20" s="9">
        <v>600</v>
      </c>
      <c r="D20" s="8"/>
      <c r="E20" s="73">
        <f>E21</f>
        <v>2.7</v>
      </c>
      <c r="F20" s="73">
        <f>F21</f>
        <v>2.7</v>
      </c>
    </row>
    <row r="21" spans="1:6" ht="14.25" customHeight="1">
      <c r="A21" s="6" t="s">
        <v>58</v>
      </c>
      <c r="B21" s="72" t="s">
        <v>317</v>
      </c>
      <c r="C21" s="9">
        <v>600</v>
      </c>
      <c r="D21" s="8" t="s">
        <v>25</v>
      </c>
      <c r="E21" s="73">
        <f>SUM('[1]9'!G82)</f>
        <v>2.7</v>
      </c>
      <c r="F21" s="73">
        <f>SUM('[1]9'!H82)</f>
        <v>2.7</v>
      </c>
    </row>
    <row r="22" spans="1:6" ht="30">
      <c r="A22" s="15" t="s">
        <v>154</v>
      </c>
      <c r="B22" s="28" t="s">
        <v>69</v>
      </c>
      <c r="C22" s="7"/>
      <c r="D22" s="8"/>
      <c r="E22" s="10">
        <f>E23</f>
        <v>1698.7</v>
      </c>
      <c r="F22" s="10">
        <f>F23</f>
        <v>1639.2</v>
      </c>
    </row>
    <row r="23" spans="1:6" ht="36" customHeight="1">
      <c r="A23" s="15" t="s">
        <v>155</v>
      </c>
      <c r="B23" s="27" t="s">
        <v>59</v>
      </c>
      <c r="C23" s="11"/>
      <c r="D23" s="8"/>
      <c r="E23" s="10">
        <f>E24+E26+E28</f>
        <v>1698.7</v>
      </c>
      <c r="F23" s="10">
        <f>F24+F26+F28</f>
        <v>1639.2</v>
      </c>
    </row>
    <row r="24" spans="1:6" ht="75">
      <c r="A24" s="15" t="s">
        <v>6</v>
      </c>
      <c r="B24" s="28" t="s">
        <v>60</v>
      </c>
      <c r="C24" s="7" t="s">
        <v>7</v>
      </c>
      <c r="D24" s="8"/>
      <c r="E24" s="10">
        <f>E25</f>
        <v>1076.6</v>
      </c>
      <c r="F24" s="10">
        <f>F25</f>
        <v>1017.0999999999999</v>
      </c>
    </row>
    <row r="25" spans="1:6" ht="15">
      <c r="A25" s="6" t="s">
        <v>58</v>
      </c>
      <c r="B25" s="28" t="s">
        <v>60</v>
      </c>
      <c r="C25" s="7" t="s">
        <v>7</v>
      </c>
      <c r="D25" s="8" t="s">
        <v>25</v>
      </c>
      <c r="E25" s="68">
        <f>SUM('[1]9'!G93)</f>
        <v>1076.6</v>
      </c>
      <c r="F25" s="68">
        <f>SUM('[1]9'!H93)</f>
        <v>1017.0999999999999</v>
      </c>
    </row>
    <row r="26" spans="1:6" ht="33.75" customHeight="1">
      <c r="A26" s="13" t="s">
        <v>61</v>
      </c>
      <c r="B26" s="28" t="s">
        <v>60</v>
      </c>
      <c r="C26" s="7" t="s">
        <v>9</v>
      </c>
      <c r="D26" s="8"/>
      <c r="E26" s="10">
        <f>E27</f>
        <v>613.8000000000001</v>
      </c>
      <c r="F26" s="10">
        <f>F27</f>
        <v>613.8000000000001</v>
      </c>
    </row>
    <row r="27" spans="1:6" ht="20.25" customHeight="1">
      <c r="A27" s="6" t="s">
        <v>58</v>
      </c>
      <c r="B27" s="28" t="s">
        <v>60</v>
      </c>
      <c r="C27" s="7" t="s">
        <v>9</v>
      </c>
      <c r="D27" s="8" t="s">
        <v>25</v>
      </c>
      <c r="E27" s="10">
        <f>SUM('[1]9'!G98)</f>
        <v>613.8000000000001</v>
      </c>
      <c r="F27" s="10">
        <f>SUM('[1]9'!H98)</f>
        <v>613.8000000000001</v>
      </c>
    </row>
    <row r="28" spans="1:6" ht="15">
      <c r="A28" s="6" t="s">
        <v>11</v>
      </c>
      <c r="B28" s="28" t="s">
        <v>60</v>
      </c>
      <c r="C28" s="14">
        <v>800</v>
      </c>
      <c r="D28" s="11"/>
      <c r="E28" s="10">
        <f>E29</f>
        <v>8.3</v>
      </c>
      <c r="F28" s="10">
        <f>F29</f>
        <v>8.3</v>
      </c>
    </row>
    <row r="29" spans="1:6" ht="15">
      <c r="A29" s="6" t="s">
        <v>58</v>
      </c>
      <c r="B29" s="28" t="s">
        <v>60</v>
      </c>
      <c r="C29" s="14">
        <v>800</v>
      </c>
      <c r="D29" s="11" t="s">
        <v>25</v>
      </c>
      <c r="E29" s="10">
        <f>SUM('[1]9'!G102)</f>
        <v>8.3</v>
      </c>
      <c r="F29" s="10">
        <f>SUM('[1]9'!H102)</f>
        <v>8.3</v>
      </c>
    </row>
    <row r="30" spans="1:6" ht="45">
      <c r="A30" s="15" t="s">
        <v>157</v>
      </c>
      <c r="B30" s="27" t="s">
        <v>67</v>
      </c>
      <c r="C30" s="9"/>
      <c r="D30" s="8"/>
      <c r="E30" s="10">
        <f>E31</f>
        <v>9278.300000000001</v>
      </c>
      <c r="F30" s="10">
        <f>F31</f>
        <v>7554.3</v>
      </c>
    </row>
    <row r="31" spans="1:6" ht="45">
      <c r="A31" s="15" t="s">
        <v>158</v>
      </c>
      <c r="B31" s="28" t="s">
        <v>62</v>
      </c>
      <c r="C31" s="9"/>
      <c r="D31" s="8"/>
      <c r="E31" s="71">
        <f>E32+E34+E36</f>
        <v>9278.300000000001</v>
      </c>
      <c r="F31" s="71">
        <f>F32+F34+F36</f>
        <v>7554.3</v>
      </c>
    </row>
    <row r="32" spans="1:6" ht="45" customHeight="1">
      <c r="A32" s="13" t="s">
        <v>15</v>
      </c>
      <c r="B32" s="28" t="s">
        <v>62</v>
      </c>
      <c r="C32" s="9">
        <v>600</v>
      </c>
      <c r="D32" s="8"/>
      <c r="E32" s="10">
        <f>E33</f>
        <v>28</v>
      </c>
      <c r="F32" s="10">
        <f>F33</f>
        <v>28</v>
      </c>
    </row>
    <row r="33" spans="1:6" ht="30">
      <c r="A33" s="6" t="s">
        <v>45</v>
      </c>
      <c r="B33" s="28" t="s">
        <v>62</v>
      </c>
      <c r="C33" s="9">
        <v>600</v>
      </c>
      <c r="D33" s="8" t="s">
        <v>17</v>
      </c>
      <c r="E33" s="10">
        <f>SUM('[1]9'!G43)</f>
        <v>28</v>
      </c>
      <c r="F33" s="10">
        <f>SUM('[1]9'!H43)</f>
        <v>28</v>
      </c>
    </row>
    <row r="34" spans="1:6" ht="32.25" customHeight="1">
      <c r="A34" s="6" t="s">
        <v>15</v>
      </c>
      <c r="B34" s="28" t="s">
        <v>62</v>
      </c>
      <c r="C34" s="9">
        <v>600</v>
      </c>
      <c r="D34" s="8"/>
      <c r="E34" s="10">
        <f>E35</f>
        <v>9140.6</v>
      </c>
      <c r="F34" s="10">
        <f>F35</f>
        <v>7526.3</v>
      </c>
    </row>
    <row r="35" spans="1:6" ht="15">
      <c r="A35" s="6" t="s">
        <v>58</v>
      </c>
      <c r="B35" s="28" t="s">
        <v>62</v>
      </c>
      <c r="C35" s="9">
        <v>600</v>
      </c>
      <c r="D35" s="8" t="s">
        <v>25</v>
      </c>
      <c r="E35" s="10">
        <f>SUM('[1]9'!G113)</f>
        <v>9140.6</v>
      </c>
      <c r="F35" s="10">
        <f>SUM('[1]9'!H113)</f>
        <v>7526.3</v>
      </c>
    </row>
    <row r="36" spans="1:6" ht="45">
      <c r="A36" s="13" t="s">
        <v>295</v>
      </c>
      <c r="B36" s="7" t="s">
        <v>288</v>
      </c>
      <c r="C36" s="9"/>
      <c r="D36" s="8"/>
      <c r="E36" s="10">
        <f>SUM(E37)</f>
        <v>109.7</v>
      </c>
      <c r="F36" s="10">
        <f>SUM(F37)</f>
        <v>0</v>
      </c>
    </row>
    <row r="37" spans="1:6" ht="38.25" customHeight="1">
      <c r="A37" s="13" t="s">
        <v>15</v>
      </c>
      <c r="B37" s="7" t="s">
        <v>288</v>
      </c>
      <c r="C37" s="9">
        <v>600</v>
      </c>
      <c r="D37" s="8" t="s">
        <v>25</v>
      </c>
      <c r="E37" s="10">
        <f>SUM('[1]9'!G117)</f>
        <v>109.7</v>
      </c>
      <c r="F37" s="10">
        <f>SUM('[1]9'!H117)</f>
        <v>0</v>
      </c>
    </row>
    <row r="38" spans="1:6" ht="45">
      <c r="A38" s="12" t="s">
        <v>159</v>
      </c>
      <c r="B38" s="27" t="s">
        <v>239</v>
      </c>
      <c r="C38" s="9"/>
      <c r="D38" s="8"/>
      <c r="E38" s="10">
        <f>E39</f>
        <v>4511</v>
      </c>
      <c r="F38" s="10">
        <f>F39</f>
        <v>4711</v>
      </c>
    </row>
    <row r="39" spans="1:6" ht="60">
      <c r="A39" s="12" t="s">
        <v>256</v>
      </c>
      <c r="B39" s="27" t="s">
        <v>70</v>
      </c>
      <c r="C39" s="9"/>
      <c r="D39" s="8"/>
      <c r="E39" s="10">
        <f>E40+E42+E44+E46</f>
        <v>4511</v>
      </c>
      <c r="F39" s="10">
        <f>F40+F42+F44+F46</f>
        <v>4711</v>
      </c>
    </row>
    <row r="40" spans="1:6" ht="47.25" customHeight="1">
      <c r="A40" s="12" t="s">
        <v>159</v>
      </c>
      <c r="B40" s="27" t="s">
        <v>70</v>
      </c>
      <c r="C40" s="9">
        <v>100</v>
      </c>
      <c r="D40" s="8"/>
      <c r="E40" s="10">
        <f>E41</f>
        <v>4433.5</v>
      </c>
      <c r="F40" s="10">
        <f>F41</f>
        <v>4633.6</v>
      </c>
    </row>
    <row r="41" spans="1:6" ht="18" customHeight="1">
      <c r="A41" s="12" t="s">
        <v>132</v>
      </c>
      <c r="B41" s="27" t="s">
        <v>70</v>
      </c>
      <c r="C41" s="9">
        <v>100</v>
      </c>
      <c r="D41" s="8" t="s">
        <v>129</v>
      </c>
      <c r="E41" s="69">
        <f>SUM('[1]9'!G17)</f>
        <v>4433.5</v>
      </c>
      <c r="F41" s="69">
        <f>SUM('[1]9'!H17)</f>
        <v>4633.6</v>
      </c>
    </row>
    <row r="42" spans="1:6" ht="30">
      <c r="A42" s="13" t="s">
        <v>160</v>
      </c>
      <c r="B42" s="27" t="s">
        <v>70</v>
      </c>
      <c r="C42" s="9" t="s">
        <v>9</v>
      </c>
      <c r="D42" s="8"/>
      <c r="E42" s="10">
        <f>E43</f>
        <v>66</v>
      </c>
      <c r="F42" s="10">
        <f>F43</f>
        <v>65.9</v>
      </c>
    </row>
    <row r="43" spans="1:6" ht="23.25" customHeight="1">
      <c r="A43" s="6" t="s">
        <v>132</v>
      </c>
      <c r="B43" s="27" t="s">
        <v>70</v>
      </c>
      <c r="C43" s="9" t="s">
        <v>9</v>
      </c>
      <c r="D43" s="8" t="s">
        <v>129</v>
      </c>
      <c r="E43" s="10">
        <f>SUM('[1]9'!G21)</f>
        <v>66</v>
      </c>
      <c r="F43" s="10">
        <f>SUM('[1]9'!H21)</f>
        <v>65.9</v>
      </c>
    </row>
    <row r="44" spans="1:6" ht="22.5" customHeight="1">
      <c r="A44" s="6" t="s">
        <v>11</v>
      </c>
      <c r="B44" s="27" t="s">
        <v>70</v>
      </c>
      <c r="C44" s="9">
        <v>800</v>
      </c>
      <c r="D44" s="8"/>
      <c r="E44" s="10">
        <f>E45</f>
        <v>10</v>
      </c>
      <c r="F44" s="10">
        <f>F45</f>
        <v>10</v>
      </c>
    </row>
    <row r="45" spans="1:6" ht="18.75" customHeight="1">
      <c r="A45" s="6" t="s">
        <v>132</v>
      </c>
      <c r="B45" s="27" t="s">
        <v>70</v>
      </c>
      <c r="C45" s="9">
        <v>800</v>
      </c>
      <c r="D45" s="8" t="s">
        <v>129</v>
      </c>
      <c r="E45" s="10">
        <f>SUM('[1]9'!G25)</f>
        <v>10</v>
      </c>
      <c r="F45" s="10">
        <f>SUM('[1]9'!H25)</f>
        <v>10</v>
      </c>
    </row>
    <row r="46" spans="1:6" ht="35.25" customHeight="1">
      <c r="A46" s="6" t="s">
        <v>54</v>
      </c>
      <c r="B46" s="27" t="s">
        <v>70</v>
      </c>
      <c r="C46" s="9">
        <v>200</v>
      </c>
      <c r="D46" s="8"/>
      <c r="E46" s="10">
        <f>SUM(E47)</f>
        <v>1.5</v>
      </c>
      <c r="F46" s="10">
        <f>SUM(F47)</f>
        <v>1.5</v>
      </c>
    </row>
    <row r="47" spans="1:6" ht="43.5" customHeight="1">
      <c r="A47" s="6" t="s">
        <v>45</v>
      </c>
      <c r="B47" s="27" t="s">
        <v>70</v>
      </c>
      <c r="C47" s="9">
        <v>200</v>
      </c>
      <c r="D47" s="8" t="s">
        <v>17</v>
      </c>
      <c r="E47" s="10">
        <f>SUM('[1]9'!G48)</f>
        <v>1.5</v>
      </c>
      <c r="F47" s="10">
        <f>SUM('[1]9'!H48)</f>
        <v>1.5</v>
      </c>
    </row>
    <row r="48" spans="1:6" ht="59.25" customHeight="1">
      <c r="A48" s="12" t="s">
        <v>161</v>
      </c>
      <c r="B48" s="27" t="s">
        <v>71</v>
      </c>
      <c r="C48" s="9"/>
      <c r="D48" s="8"/>
      <c r="E48" s="10">
        <f>E49</f>
        <v>1630.8</v>
      </c>
      <c r="F48" s="10">
        <f>F49</f>
        <v>1719.3</v>
      </c>
    </row>
    <row r="49" spans="1:6" ht="30.75" customHeight="1">
      <c r="A49" s="15" t="s">
        <v>271</v>
      </c>
      <c r="B49" s="27" t="s">
        <v>72</v>
      </c>
      <c r="C49" s="9"/>
      <c r="D49" s="8"/>
      <c r="E49" s="10">
        <f>E50+E52+E54</f>
        <v>1630.8</v>
      </c>
      <c r="F49" s="10">
        <f>F50+F52+F54</f>
        <v>1719.3</v>
      </c>
    </row>
    <row r="50" spans="1:6" ht="34.5" customHeight="1">
      <c r="A50" s="6" t="s">
        <v>54</v>
      </c>
      <c r="B50" s="27" t="s">
        <v>72</v>
      </c>
      <c r="C50" s="9">
        <v>200</v>
      </c>
      <c r="D50" s="8"/>
      <c r="E50" s="10">
        <f>E51</f>
        <v>2</v>
      </c>
      <c r="F50" s="10">
        <f>F51</f>
        <v>2</v>
      </c>
    </row>
    <row r="51" spans="1:6" ht="29.25" customHeight="1">
      <c r="A51" s="6" t="s">
        <v>45</v>
      </c>
      <c r="B51" s="27" t="s">
        <v>72</v>
      </c>
      <c r="C51" s="9">
        <v>200</v>
      </c>
      <c r="D51" s="8" t="s">
        <v>17</v>
      </c>
      <c r="E51" s="10">
        <f>SUM('[1]9'!G52)</f>
        <v>2</v>
      </c>
      <c r="F51" s="10">
        <f>SUM('[1]9'!H52)</f>
        <v>2</v>
      </c>
    </row>
    <row r="52" spans="1:6" ht="30" customHeight="1">
      <c r="A52" s="6" t="s">
        <v>6</v>
      </c>
      <c r="B52" s="27" t="s">
        <v>72</v>
      </c>
      <c r="C52" s="9">
        <v>100</v>
      </c>
      <c r="D52" s="8"/>
      <c r="E52" s="10">
        <f>E53</f>
        <v>1511.6</v>
      </c>
      <c r="F52" s="10">
        <f>F53</f>
        <v>1597.1</v>
      </c>
    </row>
    <row r="53" spans="1:6" ht="24.75" customHeight="1">
      <c r="A53" s="6" t="s">
        <v>47</v>
      </c>
      <c r="B53" s="27" t="s">
        <v>72</v>
      </c>
      <c r="C53" s="9">
        <v>100</v>
      </c>
      <c r="D53" s="8" t="s">
        <v>26</v>
      </c>
      <c r="E53" s="10">
        <f>SUM('[1]9'!G129)</f>
        <v>1511.6</v>
      </c>
      <c r="F53" s="10">
        <f>SUM('[1]9'!H129)</f>
        <v>1597.1</v>
      </c>
    </row>
    <row r="54" spans="1:6" ht="30" customHeight="1">
      <c r="A54" s="6" t="s">
        <v>54</v>
      </c>
      <c r="B54" s="27" t="s">
        <v>72</v>
      </c>
      <c r="C54" s="9">
        <v>200</v>
      </c>
      <c r="D54" s="8"/>
      <c r="E54" s="10">
        <f>E55</f>
        <v>117.2</v>
      </c>
      <c r="F54" s="10">
        <f>F55</f>
        <v>120.19999999999999</v>
      </c>
    </row>
    <row r="55" spans="1:6" ht="25.5" customHeight="1">
      <c r="A55" s="6" t="s">
        <v>47</v>
      </c>
      <c r="B55" s="27" t="s">
        <v>72</v>
      </c>
      <c r="C55" s="9">
        <v>200</v>
      </c>
      <c r="D55" s="8" t="s">
        <v>26</v>
      </c>
      <c r="E55" s="10">
        <f>SUM('[1]9'!G134)</f>
        <v>117.2</v>
      </c>
      <c r="F55" s="10">
        <f>SUM('[1]9'!H134)</f>
        <v>120.19999999999999</v>
      </c>
    </row>
    <row r="56" spans="1:6" ht="35.25" customHeight="1">
      <c r="A56" s="12" t="s">
        <v>162</v>
      </c>
      <c r="B56" s="27" t="s">
        <v>63</v>
      </c>
      <c r="C56" s="9"/>
      <c r="D56" s="8"/>
      <c r="E56" s="29">
        <f>E57+E72+E96+E105+E119+E139</f>
        <v>257457</v>
      </c>
      <c r="F56" s="29">
        <f>F57+F72+F96+F105+F119+F139</f>
        <v>261371.3</v>
      </c>
    </row>
    <row r="57" spans="1:6" ht="30" customHeight="1">
      <c r="A57" s="12" t="s">
        <v>163</v>
      </c>
      <c r="B57" s="27" t="s">
        <v>64</v>
      </c>
      <c r="C57" s="9"/>
      <c r="D57" s="8"/>
      <c r="E57" s="10">
        <f>E58+E67</f>
        <v>62612.7</v>
      </c>
      <c r="F57" s="10">
        <f>F58+F67</f>
        <v>62612.7</v>
      </c>
    </row>
    <row r="58" spans="1:6" ht="48" customHeight="1">
      <c r="A58" s="15" t="s">
        <v>260</v>
      </c>
      <c r="B58" s="27" t="s">
        <v>65</v>
      </c>
      <c r="C58" s="14"/>
      <c r="D58" s="11"/>
      <c r="E58" s="10">
        <f>E59+E61+E63+E65</f>
        <v>9219.6</v>
      </c>
      <c r="F58" s="10">
        <f>F59+F61+F63+F65</f>
        <v>9219.6</v>
      </c>
    </row>
    <row r="59" spans="1:6" ht="81.75" customHeight="1">
      <c r="A59" s="13" t="s">
        <v>6</v>
      </c>
      <c r="B59" s="28" t="s">
        <v>66</v>
      </c>
      <c r="C59" s="9">
        <v>100</v>
      </c>
      <c r="D59" s="8"/>
      <c r="E59" s="10">
        <f>E60</f>
        <v>11.9</v>
      </c>
      <c r="F59" s="10">
        <f>F60</f>
        <v>11.9</v>
      </c>
    </row>
    <row r="60" spans="1:6" ht="20.25" customHeight="1">
      <c r="A60" s="12" t="s">
        <v>43</v>
      </c>
      <c r="B60" s="28" t="s">
        <v>66</v>
      </c>
      <c r="C60" s="9">
        <v>100</v>
      </c>
      <c r="D60" s="8" t="s">
        <v>10</v>
      </c>
      <c r="E60" s="10">
        <f>SUM('[1]9'!G179)</f>
        <v>11.9</v>
      </c>
      <c r="F60" s="10">
        <f>SUM('[1]9'!H179)</f>
        <v>11.9</v>
      </c>
    </row>
    <row r="61" spans="1:6" ht="30">
      <c r="A61" s="13" t="s">
        <v>54</v>
      </c>
      <c r="B61" s="28" t="s">
        <v>66</v>
      </c>
      <c r="C61" s="9">
        <v>200</v>
      </c>
      <c r="D61" s="8"/>
      <c r="E61" s="10">
        <f>E62</f>
        <v>8965.1</v>
      </c>
      <c r="F61" s="10">
        <f>F62</f>
        <v>8965.1</v>
      </c>
    </row>
    <row r="62" spans="1:6" ht="21" customHeight="1">
      <c r="A62" s="12" t="s">
        <v>43</v>
      </c>
      <c r="B62" s="28" t="s">
        <v>66</v>
      </c>
      <c r="C62" s="14">
        <v>200</v>
      </c>
      <c r="D62" s="11" t="s">
        <v>10</v>
      </c>
      <c r="E62" s="10">
        <f>SUM('[1]9'!G182)</f>
        <v>8965.1</v>
      </c>
      <c r="F62" s="10">
        <f>SUM('[1]9'!H182)</f>
        <v>8965.1</v>
      </c>
    </row>
    <row r="63" spans="1:6" ht="42" customHeight="1">
      <c r="A63" s="13" t="s">
        <v>54</v>
      </c>
      <c r="B63" s="28" t="s">
        <v>66</v>
      </c>
      <c r="C63" s="14">
        <v>200</v>
      </c>
      <c r="D63" s="11"/>
      <c r="E63" s="10">
        <f>E64</f>
        <v>40</v>
      </c>
      <c r="F63" s="10">
        <f>F64</f>
        <v>40</v>
      </c>
    </row>
    <row r="64" spans="1:6" ht="42" customHeight="1">
      <c r="A64" s="6" t="s">
        <v>45</v>
      </c>
      <c r="B64" s="28" t="s">
        <v>66</v>
      </c>
      <c r="C64" s="14">
        <v>200</v>
      </c>
      <c r="D64" s="11" t="s">
        <v>17</v>
      </c>
      <c r="E64" s="10">
        <f>SUM('[1]9'!G272)</f>
        <v>40</v>
      </c>
      <c r="F64" s="10">
        <f>SUM('[1]9'!H272)</f>
        <v>40</v>
      </c>
    </row>
    <row r="65" spans="1:6" ht="15">
      <c r="A65" s="13" t="s">
        <v>11</v>
      </c>
      <c r="B65" s="28" t="s">
        <v>66</v>
      </c>
      <c r="C65" s="14">
        <v>800</v>
      </c>
      <c r="D65" s="8"/>
      <c r="E65" s="10">
        <f>E66</f>
        <v>202.6</v>
      </c>
      <c r="F65" s="10">
        <f>F66</f>
        <v>202.6</v>
      </c>
    </row>
    <row r="66" spans="1:6" ht="15">
      <c r="A66" s="12" t="s">
        <v>43</v>
      </c>
      <c r="B66" s="28" t="s">
        <v>66</v>
      </c>
      <c r="C66" s="14">
        <v>800</v>
      </c>
      <c r="D66" s="8" t="s">
        <v>10</v>
      </c>
      <c r="E66" s="10">
        <f>SUM('[1]9'!G186)</f>
        <v>202.6</v>
      </c>
      <c r="F66" s="10">
        <f>SUM('[1]9'!H186)</f>
        <v>202.6</v>
      </c>
    </row>
    <row r="67" spans="1:6" ht="60" customHeight="1">
      <c r="A67" s="38" t="s">
        <v>74</v>
      </c>
      <c r="B67" s="27" t="s">
        <v>75</v>
      </c>
      <c r="C67" s="9"/>
      <c r="D67" s="8"/>
      <c r="E67" s="10">
        <f>E68+E70</f>
        <v>53393.1</v>
      </c>
      <c r="F67" s="10">
        <f>F68+F70</f>
        <v>53393.1</v>
      </c>
    </row>
    <row r="68" spans="1:6" ht="45.75" customHeight="1">
      <c r="A68" s="6" t="s">
        <v>6</v>
      </c>
      <c r="B68" s="27" t="s">
        <v>75</v>
      </c>
      <c r="C68" s="9">
        <v>100</v>
      </c>
      <c r="D68" s="8"/>
      <c r="E68" s="10">
        <f>E69</f>
        <v>52968.1</v>
      </c>
      <c r="F68" s="10">
        <f>F69</f>
        <v>52968.1</v>
      </c>
    </row>
    <row r="69" spans="1:6" ht="15">
      <c r="A69" s="12" t="s">
        <v>43</v>
      </c>
      <c r="B69" s="27" t="s">
        <v>75</v>
      </c>
      <c r="C69" s="9" t="s">
        <v>7</v>
      </c>
      <c r="D69" s="8" t="s">
        <v>10</v>
      </c>
      <c r="E69" s="68">
        <f>SUM('[1]9'!G192)</f>
        <v>52968.1</v>
      </c>
      <c r="F69" s="68">
        <f>SUM('[1]9'!H192)</f>
        <v>52968.1</v>
      </c>
    </row>
    <row r="70" spans="1:6" ht="30">
      <c r="A70" s="6" t="s">
        <v>54</v>
      </c>
      <c r="B70" s="27" t="s">
        <v>75</v>
      </c>
      <c r="C70" s="14">
        <v>200</v>
      </c>
      <c r="D70" s="8"/>
      <c r="E70" s="10">
        <f>E71</f>
        <v>425</v>
      </c>
      <c r="F70" s="10">
        <f>F71</f>
        <v>425</v>
      </c>
    </row>
    <row r="71" spans="1:6" ht="18.75" customHeight="1">
      <c r="A71" s="12" t="s">
        <v>43</v>
      </c>
      <c r="B71" s="27" t="s">
        <v>75</v>
      </c>
      <c r="C71" s="9" t="s">
        <v>9</v>
      </c>
      <c r="D71" s="8" t="s">
        <v>10</v>
      </c>
      <c r="E71" s="10">
        <f>SUM('[1]9'!G196)</f>
        <v>425</v>
      </c>
      <c r="F71" s="10">
        <f>SUM('[1]9'!H196)</f>
        <v>425</v>
      </c>
    </row>
    <row r="72" spans="1:6" ht="30">
      <c r="A72" s="12" t="s">
        <v>164</v>
      </c>
      <c r="B72" s="27" t="s">
        <v>77</v>
      </c>
      <c r="C72" s="9"/>
      <c r="D72" s="8"/>
      <c r="E72" s="10">
        <f>E73</f>
        <v>177981.1</v>
      </c>
      <c r="F72" s="10">
        <f>F73</f>
        <v>181436.1</v>
      </c>
    </row>
    <row r="73" spans="1:6" ht="45">
      <c r="A73" s="15" t="s">
        <v>165</v>
      </c>
      <c r="B73" s="27" t="s">
        <v>78</v>
      </c>
      <c r="C73" s="14"/>
      <c r="D73" s="11"/>
      <c r="E73" s="10">
        <f>E74+E88+E90+E93+E78+E80+E82+E76</f>
        <v>177981.1</v>
      </c>
      <c r="F73" s="10">
        <f>F74+F88+F90+F93+F78+F80+F82+F76+F84+F86</f>
        <v>181436.1</v>
      </c>
    </row>
    <row r="74" spans="1:6" ht="30.75" customHeight="1">
      <c r="A74" s="12" t="s">
        <v>120</v>
      </c>
      <c r="B74" s="18" t="s">
        <v>79</v>
      </c>
      <c r="C74" s="9">
        <v>600</v>
      </c>
      <c r="D74" s="8"/>
      <c r="E74" s="10">
        <f>E75</f>
        <v>9675.5</v>
      </c>
      <c r="F74" s="10">
        <f>F75</f>
        <v>9612.5</v>
      </c>
    </row>
    <row r="75" spans="1:6" ht="18.75" customHeight="1">
      <c r="A75" s="6" t="s">
        <v>44</v>
      </c>
      <c r="B75" s="18" t="s">
        <v>79</v>
      </c>
      <c r="C75" s="9">
        <v>600</v>
      </c>
      <c r="D75" s="8" t="s">
        <v>8</v>
      </c>
      <c r="E75" s="10">
        <f>SUM('[1]9'!G203)</f>
        <v>9675.5</v>
      </c>
      <c r="F75" s="10">
        <f>SUM('[1]9'!H203)</f>
        <v>9612.5</v>
      </c>
    </row>
    <row r="76" spans="1:6" ht="100.5" customHeight="1">
      <c r="A76" s="6" t="s">
        <v>280</v>
      </c>
      <c r="B76" s="18"/>
      <c r="C76" s="9"/>
      <c r="D76" s="8"/>
      <c r="E76" s="10">
        <f>SUM(E77)</f>
        <v>1439</v>
      </c>
      <c r="F76" s="10">
        <f>SUM(F77)</f>
        <v>1439</v>
      </c>
    </row>
    <row r="77" spans="1:6" ht="21.75" customHeight="1">
      <c r="A77" s="6" t="s">
        <v>44</v>
      </c>
      <c r="B77" s="18" t="s">
        <v>275</v>
      </c>
      <c r="C77" s="9">
        <v>600</v>
      </c>
      <c r="D77" s="8" t="s">
        <v>8</v>
      </c>
      <c r="E77" s="10">
        <f>SUM('[1]9'!G211)</f>
        <v>1439</v>
      </c>
      <c r="F77" s="10">
        <f>SUM('[1]9'!H211)</f>
        <v>1439</v>
      </c>
    </row>
    <row r="78" spans="1:6" ht="92.25" customHeight="1">
      <c r="A78" s="6" t="s">
        <v>274</v>
      </c>
      <c r="B78" s="18" t="s">
        <v>275</v>
      </c>
      <c r="C78" s="9">
        <v>600</v>
      </c>
      <c r="D78" s="8"/>
      <c r="E78" s="10">
        <f>SUM(E79)</f>
        <v>75.7</v>
      </c>
      <c r="F78" s="10">
        <f>SUM(F79)</f>
        <v>75.7</v>
      </c>
    </row>
    <row r="79" spans="1:6" ht="21" customHeight="1">
      <c r="A79" s="6" t="s">
        <v>44</v>
      </c>
      <c r="B79" s="18" t="s">
        <v>275</v>
      </c>
      <c r="C79" s="9">
        <v>600</v>
      </c>
      <c r="D79" s="8" t="s">
        <v>8</v>
      </c>
      <c r="E79" s="10">
        <f>SUM('[1]9'!G215)</f>
        <v>75.7</v>
      </c>
      <c r="F79" s="10">
        <f>SUM('[1]9'!H215)</f>
        <v>75.7</v>
      </c>
    </row>
    <row r="80" spans="1:6" ht="53.25" customHeight="1">
      <c r="A80" s="13" t="s">
        <v>281</v>
      </c>
      <c r="B80" s="74" t="s">
        <v>282</v>
      </c>
      <c r="C80" s="9">
        <v>600</v>
      </c>
      <c r="D80" s="8"/>
      <c r="E80" s="10">
        <f>SUM(E81)</f>
        <v>2352.1</v>
      </c>
      <c r="F80" s="10">
        <f>SUM(F81)</f>
        <v>2352.1</v>
      </c>
    </row>
    <row r="81" spans="1:6" ht="24.75" customHeight="1">
      <c r="A81" s="6" t="s">
        <v>44</v>
      </c>
      <c r="B81" s="74" t="s">
        <v>282</v>
      </c>
      <c r="C81" s="9">
        <v>600</v>
      </c>
      <c r="D81" s="8" t="s">
        <v>8</v>
      </c>
      <c r="E81" s="10">
        <f>SUM('[1]9'!G219)</f>
        <v>2352.1</v>
      </c>
      <c r="F81" s="10">
        <f>SUM('[1]9'!H219)</f>
        <v>2352.1</v>
      </c>
    </row>
    <row r="82" spans="1:6" ht="49.5" customHeight="1">
      <c r="A82" s="13" t="s">
        <v>283</v>
      </c>
      <c r="B82" s="74" t="s">
        <v>282</v>
      </c>
      <c r="C82" s="9">
        <v>600</v>
      </c>
      <c r="D82" s="8"/>
      <c r="E82" s="10">
        <f>SUM(E83)</f>
        <v>123.8</v>
      </c>
      <c r="F82" s="10">
        <f>SUM(F83)</f>
        <v>123.8</v>
      </c>
    </row>
    <row r="83" spans="1:6" ht="19.5" customHeight="1">
      <c r="A83" s="6" t="s">
        <v>44</v>
      </c>
      <c r="B83" s="18" t="s">
        <v>289</v>
      </c>
      <c r="C83" s="9">
        <v>600</v>
      </c>
      <c r="D83" s="8" t="s">
        <v>8</v>
      </c>
      <c r="E83" s="10">
        <f>SUM('[1]9'!G223)</f>
        <v>123.8</v>
      </c>
      <c r="F83" s="10">
        <f>SUM('[1]9'!H223)</f>
        <v>123.8</v>
      </c>
    </row>
    <row r="84" spans="1:6" ht="76.5" customHeight="1">
      <c r="A84" s="6" t="s">
        <v>296</v>
      </c>
      <c r="B84" s="18" t="s">
        <v>297</v>
      </c>
      <c r="C84" s="9">
        <v>600</v>
      </c>
      <c r="D84" s="8"/>
      <c r="E84" s="10">
        <f>SUM(E85)</f>
        <v>0</v>
      </c>
      <c r="F84" s="10">
        <f>SUM(F85)</f>
        <v>3342.1</v>
      </c>
    </row>
    <row r="85" spans="1:6" ht="15">
      <c r="A85" s="6" t="s">
        <v>44</v>
      </c>
      <c r="B85" s="18" t="s">
        <v>297</v>
      </c>
      <c r="C85" s="9">
        <v>600</v>
      </c>
      <c r="D85" s="8" t="s">
        <v>8</v>
      </c>
      <c r="E85" s="10">
        <f>SUM('[1]9'!G227)</f>
        <v>0</v>
      </c>
      <c r="F85" s="10">
        <f>SUM('[1]9'!H227)</f>
        <v>3342.1</v>
      </c>
    </row>
    <row r="86" spans="1:6" ht="75.75" customHeight="1">
      <c r="A86" s="13" t="s">
        <v>298</v>
      </c>
      <c r="B86" s="18" t="s">
        <v>297</v>
      </c>
      <c r="C86" s="9">
        <v>600</v>
      </c>
      <c r="D86" s="8"/>
      <c r="E86" s="10">
        <f>SUM(E87)</f>
        <v>0</v>
      </c>
      <c r="F86" s="10">
        <f>SUM(F87)</f>
        <v>175.9</v>
      </c>
    </row>
    <row r="87" spans="1:6" ht="21.75" customHeight="1">
      <c r="A87" s="6" t="s">
        <v>44</v>
      </c>
      <c r="B87" s="18" t="s">
        <v>297</v>
      </c>
      <c r="C87" s="9">
        <v>600</v>
      </c>
      <c r="D87" s="8" t="s">
        <v>8</v>
      </c>
      <c r="E87" s="10">
        <f>SUM('[1]9'!G231)</f>
        <v>0</v>
      </c>
      <c r="F87" s="10">
        <f>SUM('[1]9'!H231)</f>
        <v>175.9</v>
      </c>
    </row>
    <row r="88" spans="1:6" ht="33" customHeight="1">
      <c r="A88" s="12" t="s">
        <v>119</v>
      </c>
      <c r="B88" s="18" t="s">
        <v>79</v>
      </c>
      <c r="C88" s="9">
        <v>600</v>
      </c>
      <c r="D88" s="8"/>
      <c r="E88" s="10">
        <f>E89</f>
        <v>40</v>
      </c>
      <c r="F88" s="10">
        <f>F89</f>
        <v>40</v>
      </c>
    </row>
    <row r="89" spans="1:6" ht="30.75" customHeight="1">
      <c r="A89" s="6" t="s">
        <v>45</v>
      </c>
      <c r="B89" s="18" t="s">
        <v>79</v>
      </c>
      <c r="C89" s="9">
        <v>600</v>
      </c>
      <c r="D89" s="8" t="s">
        <v>17</v>
      </c>
      <c r="E89" s="10">
        <f>SUM('[1]9'!G277)</f>
        <v>40</v>
      </c>
      <c r="F89" s="10">
        <f>SUM('[1]9'!H277)</f>
        <v>40</v>
      </c>
    </row>
    <row r="90" spans="1:6" ht="109.5" customHeight="1">
      <c r="A90" s="19" t="s">
        <v>80</v>
      </c>
      <c r="B90" s="27" t="s">
        <v>81</v>
      </c>
      <c r="C90" s="9"/>
      <c r="D90" s="8"/>
      <c r="E90" s="10">
        <f>E91</f>
        <v>154106.8</v>
      </c>
      <c r="F90" s="10">
        <f>F91</f>
        <v>154106.8</v>
      </c>
    </row>
    <row r="91" spans="1:6" ht="37.5" customHeight="1">
      <c r="A91" s="12" t="s">
        <v>120</v>
      </c>
      <c r="B91" s="18" t="s">
        <v>81</v>
      </c>
      <c r="C91" s="9">
        <v>600</v>
      </c>
      <c r="D91" s="8"/>
      <c r="E91" s="10">
        <f>E92</f>
        <v>154106.8</v>
      </c>
      <c r="F91" s="10">
        <f>F92</f>
        <v>154106.8</v>
      </c>
    </row>
    <row r="92" spans="1:6" ht="24.75" customHeight="1">
      <c r="A92" s="6" t="s">
        <v>44</v>
      </c>
      <c r="B92" s="18" t="s">
        <v>81</v>
      </c>
      <c r="C92" s="9">
        <v>600</v>
      </c>
      <c r="D92" s="8" t="s">
        <v>8</v>
      </c>
      <c r="E92" s="10">
        <f>SUM('[1]9'!G207)</f>
        <v>154106.8</v>
      </c>
      <c r="F92" s="10">
        <f>SUM('[1]9'!H207)</f>
        <v>154106.8</v>
      </c>
    </row>
    <row r="93" spans="1:6" ht="66" customHeight="1">
      <c r="A93" s="12" t="s">
        <v>320</v>
      </c>
      <c r="B93" s="27" t="s">
        <v>276</v>
      </c>
      <c r="C93" s="9"/>
      <c r="D93" s="8"/>
      <c r="E93" s="10">
        <f>E94</f>
        <v>10168.2</v>
      </c>
      <c r="F93" s="10">
        <f>F94</f>
        <v>10168.2</v>
      </c>
    </row>
    <row r="94" spans="1:6" ht="45.75" customHeight="1">
      <c r="A94" s="12" t="s">
        <v>76</v>
      </c>
      <c r="B94" s="27" t="s">
        <v>276</v>
      </c>
      <c r="C94" s="9">
        <v>600</v>
      </c>
      <c r="D94" s="8"/>
      <c r="E94" s="10">
        <f>E95</f>
        <v>10168.2</v>
      </c>
      <c r="F94" s="10">
        <f>F95</f>
        <v>10168.2</v>
      </c>
    </row>
    <row r="95" spans="1:6" ht="27.75" customHeight="1">
      <c r="A95" s="6" t="s">
        <v>50</v>
      </c>
      <c r="B95" s="27" t="s">
        <v>276</v>
      </c>
      <c r="C95" s="9">
        <v>600</v>
      </c>
      <c r="D95" s="8" t="s">
        <v>23</v>
      </c>
      <c r="E95" s="10">
        <f>SUM('[1]9'!G393)</f>
        <v>10168.2</v>
      </c>
      <c r="F95" s="10">
        <f>SUM('[1]9'!H393)</f>
        <v>10168.2</v>
      </c>
    </row>
    <row r="96" spans="1:6" ht="28.5" customHeight="1">
      <c r="A96" s="12" t="s">
        <v>166</v>
      </c>
      <c r="B96" s="27" t="s">
        <v>82</v>
      </c>
      <c r="C96" s="11"/>
      <c r="D96" s="8"/>
      <c r="E96" s="10">
        <f>E97</f>
        <v>8254.7</v>
      </c>
      <c r="F96" s="10">
        <f>F97</f>
        <v>8255.7</v>
      </c>
    </row>
    <row r="97" spans="1:6" ht="30">
      <c r="A97" s="15" t="s">
        <v>257</v>
      </c>
      <c r="B97" s="27" t="s">
        <v>83</v>
      </c>
      <c r="C97" s="11"/>
      <c r="D97" s="8"/>
      <c r="E97" s="10">
        <f>E98+E100+E103</f>
        <v>8254.7</v>
      </c>
      <c r="F97" s="10">
        <f>F98+F100+F103</f>
        <v>8255.7</v>
      </c>
    </row>
    <row r="98" spans="1:6" ht="38.25" customHeight="1">
      <c r="A98" s="12" t="s">
        <v>120</v>
      </c>
      <c r="B98" s="28" t="s">
        <v>84</v>
      </c>
      <c r="C98" s="9">
        <v>600</v>
      </c>
      <c r="D98" s="8"/>
      <c r="E98" s="10">
        <f>E99</f>
        <v>8101.2</v>
      </c>
      <c r="F98" s="10">
        <f>F99</f>
        <v>8102.2</v>
      </c>
    </row>
    <row r="99" spans="1:6" ht="26.25" customHeight="1">
      <c r="A99" s="6" t="s">
        <v>132</v>
      </c>
      <c r="B99" s="28" t="s">
        <v>84</v>
      </c>
      <c r="C99" s="9">
        <v>600</v>
      </c>
      <c r="D99" s="8" t="s">
        <v>129</v>
      </c>
      <c r="E99" s="10">
        <f>SUM('[1]9'!G255)</f>
        <v>8101.2</v>
      </c>
      <c r="F99" s="10">
        <f>SUM('[1]9'!H255)</f>
        <v>8102.2</v>
      </c>
    </row>
    <row r="100" spans="1:6" ht="28.5" customHeight="1">
      <c r="A100" s="6" t="s">
        <v>226</v>
      </c>
      <c r="B100" s="28" t="s">
        <v>227</v>
      </c>
      <c r="C100" s="9"/>
      <c r="D100" s="8"/>
      <c r="E100" s="10">
        <f>E101</f>
        <v>145</v>
      </c>
      <c r="F100" s="10">
        <f>F101</f>
        <v>145</v>
      </c>
    </row>
    <row r="101" spans="1:6" ht="33.75" customHeight="1">
      <c r="A101" s="12" t="s">
        <v>120</v>
      </c>
      <c r="B101" s="28" t="s">
        <v>227</v>
      </c>
      <c r="C101" s="9">
        <v>600</v>
      </c>
      <c r="D101" s="8"/>
      <c r="E101" s="10">
        <f>E102</f>
        <v>145</v>
      </c>
      <c r="F101" s="10">
        <f>F102</f>
        <v>145</v>
      </c>
    </row>
    <row r="102" spans="1:6" ht="29.25" customHeight="1">
      <c r="A102" s="6" t="s">
        <v>132</v>
      </c>
      <c r="B102" s="28" t="s">
        <v>227</v>
      </c>
      <c r="C102" s="9">
        <v>600</v>
      </c>
      <c r="D102" s="8" t="s">
        <v>129</v>
      </c>
      <c r="E102" s="10">
        <f>SUM('[1]9'!G259)</f>
        <v>145</v>
      </c>
      <c r="F102" s="10">
        <f>SUM('[1]9'!H259)</f>
        <v>145</v>
      </c>
    </row>
    <row r="103" spans="1:6" ht="30">
      <c r="A103" s="12" t="s">
        <v>119</v>
      </c>
      <c r="B103" s="28" t="s">
        <v>84</v>
      </c>
      <c r="C103" s="9">
        <v>600</v>
      </c>
      <c r="D103" s="8"/>
      <c r="E103" s="10">
        <f>E104</f>
        <v>8.5</v>
      </c>
      <c r="F103" s="10">
        <f>F104</f>
        <v>8.5</v>
      </c>
    </row>
    <row r="104" spans="1:6" ht="30.75" customHeight="1">
      <c r="A104" s="6" t="s">
        <v>45</v>
      </c>
      <c r="B104" s="28" t="s">
        <v>84</v>
      </c>
      <c r="C104" s="9">
        <v>600</v>
      </c>
      <c r="D104" s="8" t="s">
        <v>17</v>
      </c>
      <c r="E104" s="10">
        <f>SUM('[1]9'!G281)</f>
        <v>8.5</v>
      </c>
      <c r="F104" s="10">
        <f>SUM('[1]9'!H281)</f>
        <v>8.5</v>
      </c>
    </row>
    <row r="105" spans="1:6" ht="16.5" customHeight="1">
      <c r="A105" s="12" t="s">
        <v>167</v>
      </c>
      <c r="B105" s="72" t="s">
        <v>85</v>
      </c>
      <c r="C105" s="9"/>
      <c r="D105" s="8"/>
      <c r="E105" s="10">
        <f>E106</f>
        <v>1241.6</v>
      </c>
      <c r="F105" s="10">
        <f>F106</f>
        <v>1241.6</v>
      </c>
    </row>
    <row r="106" spans="1:6" ht="75" customHeight="1">
      <c r="A106" s="15" t="s">
        <v>172</v>
      </c>
      <c r="B106" s="72" t="s">
        <v>85</v>
      </c>
      <c r="C106" s="9"/>
      <c r="D106" s="8"/>
      <c r="E106" s="10">
        <f>E107+E110+E113+E116</f>
        <v>1241.6</v>
      </c>
      <c r="F106" s="10">
        <f>F107+F110+F113+F116</f>
        <v>1241.6</v>
      </c>
    </row>
    <row r="107" spans="1:6" ht="120">
      <c r="A107" s="35" t="s">
        <v>232</v>
      </c>
      <c r="B107" s="72" t="s">
        <v>169</v>
      </c>
      <c r="C107" s="75"/>
      <c r="D107" s="75"/>
      <c r="E107" s="69">
        <f>E108</f>
        <v>657</v>
      </c>
      <c r="F107" s="69">
        <f>F108</f>
        <v>657</v>
      </c>
    </row>
    <row r="108" spans="1:7" ht="35.25" customHeight="1">
      <c r="A108" s="34" t="s">
        <v>15</v>
      </c>
      <c r="B108" s="72" t="s">
        <v>169</v>
      </c>
      <c r="C108" s="9">
        <v>600</v>
      </c>
      <c r="D108" s="8"/>
      <c r="E108" s="10">
        <f>E109</f>
        <v>657</v>
      </c>
      <c r="F108" s="10">
        <f>F109</f>
        <v>657</v>
      </c>
      <c r="G108" s="3"/>
    </row>
    <row r="109" spans="1:6" ht="19.5" customHeight="1">
      <c r="A109" s="12" t="s">
        <v>87</v>
      </c>
      <c r="B109" s="72" t="s">
        <v>169</v>
      </c>
      <c r="C109" s="9">
        <v>600</v>
      </c>
      <c r="D109" s="8" t="s">
        <v>22</v>
      </c>
      <c r="E109" s="10">
        <f>SUM('[1]9'!G301)</f>
        <v>657</v>
      </c>
      <c r="F109" s="10">
        <f>SUM('[1]9'!H301)</f>
        <v>657</v>
      </c>
    </row>
    <row r="110" spans="1:6" ht="125.25" customHeight="1">
      <c r="A110" s="35" t="s">
        <v>168</v>
      </c>
      <c r="B110" s="72" t="s">
        <v>169</v>
      </c>
      <c r="C110" s="9"/>
      <c r="D110" s="8"/>
      <c r="E110" s="10">
        <f>E111</f>
        <v>34.7</v>
      </c>
      <c r="F110" s="10">
        <f>F111</f>
        <v>34.7</v>
      </c>
    </row>
    <row r="111" spans="1:6" ht="42" customHeight="1">
      <c r="A111" s="12" t="s">
        <v>261</v>
      </c>
      <c r="B111" s="72" t="s">
        <v>169</v>
      </c>
      <c r="C111" s="11" t="s">
        <v>16</v>
      </c>
      <c r="D111" s="11"/>
      <c r="E111" s="10">
        <f>E112</f>
        <v>34.7</v>
      </c>
      <c r="F111" s="10">
        <f>F112</f>
        <v>34.7</v>
      </c>
    </row>
    <row r="112" spans="1:6" ht="29.25" customHeight="1">
      <c r="A112" s="12" t="s">
        <v>87</v>
      </c>
      <c r="B112" s="72" t="s">
        <v>169</v>
      </c>
      <c r="C112" s="9">
        <v>600</v>
      </c>
      <c r="D112" s="8" t="s">
        <v>22</v>
      </c>
      <c r="E112" s="10">
        <f>SUM('[1]9'!G305)</f>
        <v>34.7</v>
      </c>
      <c r="F112" s="10">
        <f>SUM('[1]9'!H305)</f>
        <v>34.7</v>
      </c>
    </row>
    <row r="113" spans="1:6" ht="42" customHeight="1">
      <c r="A113" s="15" t="s">
        <v>170</v>
      </c>
      <c r="B113" s="72" t="s">
        <v>171</v>
      </c>
      <c r="C113" s="9"/>
      <c r="D113" s="8"/>
      <c r="E113" s="10">
        <f>E114</f>
        <v>249.9</v>
      </c>
      <c r="F113" s="10">
        <f>F114</f>
        <v>249.9</v>
      </c>
    </row>
    <row r="114" spans="1:6" ht="53.25" customHeight="1">
      <c r="A114" s="12" t="s">
        <v>261</v>
      </c>
      <c r="B114" s="72" t="s">
        <v>171</v>
      </c>
      <c r="C114" s="9">
        <v>600</v>
      </c>
      <c r="D114" s="8"/>
      <c r="E114" s="10">
        <f>E115</f>
        <v>249.9</v>
      </c>
      <c r="F114" s="10">
        <f>F115</f>
        <v>249.9</v>
      </c>
    </row>
    <row r="115" spans="1:6" ht="27.75" customHeight="1">
      <c r="A115" s="12" t="s">
        <v>87</v>
      </c>
      <c r="B115" s="72" t="s">
        <v>171</v>
      </c>
      <c r="C115" s="9">
        <v>600</v>
      </c>
      <c r="D115" s="8" t="s">
        <v>22</v>
      </c>
      <c r="E115" s="10">
        <f>SUM('[1]9'!G309)</f>
        <v>249.9</v>
      </c>
      <c r="F115" s="10">
        <f>SUM('[1]9'!H309)</f>
        <v>249.9</v>
      </c>
    </row>
    <row r="116" spans="1:6" ht="49.5" customHeight="1">
      <c r="A116" s="15" t="s">
        <v>270</v>
      </c>
      <c r="B116" s="72" t="s">
        <v>86</v>
      </c>
      <c r="C116" s="9"/>
      <c r="D116" s="8"/>
      <c r="E116" s="10">
        <f>E117</f>
        <v>300</v>
      </c>
      <c r="F116" s="10">
        <f>F117</f>
        <v>300</v>
      </c>
    </row>
    <row r="117" spans="1:6" ht="46.5" customHeight="1">
      <c r="A117" s="12" t="s">
        <v>261</v>
      </c>
      <c r="B117" s="72" t="s">
        <v>86</v>
      </c>
      <c r="C117" s="9">
        <v>600</v>
      </c>
      <c r="D117" s="8"/>
      <c r="E117" s="10">
        <f>E118</f>
        <v>300</v>
      </c>
      <c r="F117" s="10">
        <f>F118</f>
        <v>300</v>
      </c>
    </row>
    <row r="118" spans="1:6" ht="20.25" customHeight="1">
      <c r="A118" s="12" t="s">
        <v>87</v>
      </c>
      <c r="B118" s="72" t="s">
        <v>86</v>
      </c>
      <c r="C118" s="9">
        <v>600</v>
      </c>
      <c r="D118" s="8" t="s">
        <v>22</v>
      </c>
      <c r="E118" s="10">
        <f>SUM('[1]9'!G312)</f>
        <v>300</v>
      </c>
      <c r="F118" s="10">
        <f>SUM('[1]9'!H312)</f>
        <v>300</v>
      </c>
    </row>
    <row r="119" spans="1:6" ht="45">
      <c r="A119" s="12" t="s">
        <v>173</v>
      </c>
      <c r="B119" s="27" t="s">
        <v>88</v>
      </c>
      <c r="C119" s="9"/>
      <c r="D119" s="8"/>
      <c r="E119" s="10">
        <f>E120+E129+E132</f>
        <v>5503.1</v>
      </c>
      <c r="F119" s="10">
        <f>F120+F129+F132</f>
        <v>5961.4</v>
      </c>
    </row>
    <row r="120" spans="1:6" ht="30">
      <c r="A120" s="15" t="s">
        <v>233</v>
      </c>
      <c r="B120" s="27" t="s">
        <v>89</v>
      </c>
      <c r="C120" s="9"/>
      <c r="D120" s="8"/>
      <c r="E120" s="10">
        <f>E121+E123+E125+E127</f>
        <v>2494.8</v>
      </c>
      <c r="F120" s="10">
        <f>F121+F123+F125+F127</f>
        <v>2722.7000000000003</v>
      </c>
    </row>
    <row r="121" spans="1:6" ht="78.75" customHeight="1">
      <c r="A121" s="13" t="s">
        <v>6</v>
      </c>
      <c r="B121" s="28" t="s">
        <v>89</v>
      </c>
      <c r="C121" s="9">
        <v>100</v>
      </c>
      <c r="D121" s="8"/>
      <c r="E121" s="10">
        <f>E122</f>
        <v>1991.9</v>
      </c>
      <c r="F121" s="10">
        <f>F122</f>
        <v>2219.8</v>
      </c>
    </row>
    <row r="122" spans="1:6" ht="24" customHeight="1">
      <c r="A122" s="6" t="s">
        <v>46</v>
      </c>
      <c r="B122" s="28" t="s">
        <v>89</v>
      </c>
      <c r="C122" s="9">
        <v>100</v>
      </c>
      <c r="D122" s="8" t="s">
        <v>13</v>
      </c>
      <c r="E122" s="10">
        <f>SUM('[1]9'!G318)</f>
        <v>1991.9</v>
      </c>
      <c r="F122" s="10">
        <f>SUM('[1]9'!H318)</f>
        <v>2219.8</v>
      </c>
    </row>
    <row r="123" spans="1:6" ht="36.75" customHeight="1">
      <c r="A123" s="6" t="s">
        <v>54</v>
      </c>
      <c r="B123" s="28" t="s">
        <v>89</v>
      </c>
      <c r="C123" s="9" t="s">
        <v>9</v>
      </c>
      <c r="D123" s="8"/>
      <c r="E123" s="10">
        <f>E124</f>
        <v>493.4</v>
      </c>
      <c r="F123" s="10">
        <f>F124</f>
        <v>493.4</v>
      </c>
    </row>
    <row r="124" spans="1:6" ht="20.25" customHeight="1">
      <c r="A124" s="6" t="s">
        <v>46</v>
      </c>
      <c r="B124" s="28" t="s">
        <v>89</v>
      </c>
      <c r="C124" s="9">
        <v>200</v>
      </c>
      <c r="D124" s="8" t="s">
        <v>13</v>
      </c>
      <c r="E124" s="10">
        <f>SUM('[1]9'!G323)</f>
        <v>493.4</v>
      </c>
      <c r="F124" s="10">
        <f>SUM('[1]9'!H323)</f>
        <v>493.4</v>
      </c>
    </row>
    <row r="125" spans="1:6" ht="24.75" customHeight="1">
      <c r="A125" s="13" t="s">
        <v>11</v>
      </c>
      <c r="B125" s="28" t="s">
        <v>89</v>
      </c>
      <c r="C125" s="9">
        <v>800</v>
      </c>
      <c r="D125" s="8"/>
      <c r="E125" s="10">
        <f>E126</f>
        <v>8</v>
      </c>
      <c r="F125" s="10">
        <f>F126</f>
        <v>8</v>
      </c>
    </row>
    <row r="126" spans="1:6" ht="32.25" customHeight="1">
      <c r="A126" s="6" t="s">
        <v>46</v>
      </c>
      <c r="B126" s="28" t="s">
        <v>89</v>
      </c>
      <c r="C126" s="9">
        <v>800</v>
      </c>
      <c r="D126" s="8" t="s">
        <v>13</v>
      </c>
      <c r="E126" s="10">
        <f>SUM('[1]9'!G327)</f>
        <v>8</v>
      </c>
      <c r="F126" s="10">
        <f>SUM('[1]9'!H327)</f>
        <v>8</v>
      </c>
    </row>
    <row r="127" spans="1:6" ht="27.75" customHeight="1">
      <c r="A127" s="6" t="s">
        <v>54</v>
      </c>
      <c r="B127" s="28" t="s">
        <v>89</v>
      </c>
      <c r="C127" s="9">
        <v>200</v>
      </c>
      <c r="D127" s="8"/>
      <c r="E127" s="10">
        <f>E128</f>
        <v>1.5</v>
      </c>
      <c r="F127" s="10">
        <f>F128</f>
        <v>1.5</v>
      </c>
    </row>
    <row r="128" spans="1:6" ht="31.5" customHeight="1">
      <c r="A128" s="6" t="s">
        <v>45</v>
      </c>
      <c r="B128" s="28" t="s">
        <v>89</v>
      </c>
      <c r="C128" s="9">
        <v>200</v>
      </c>
      <c r="D128" s="8" t="s">
        <v>17</v>
      </c>
      <c r="E128" s="10">
        <f>SUM('[1]9'!G286)</f>
        <v>1.5</v>
      </c>
      <c r="F128" s="10">
        <f>SUM('[1]9'!H286)</f>
        <v>1.5</v>
      </c>
    </row>
    <row r="129" spans="1:6" ht="46.5" customHeight="1">
      <c r="A129" s="15" t="s">
        <v>262</v>
      </c>
      <c r="B129" s="28" t="s">
        <v>90</v>
      </c>
      <c r="C129" s="9"/>
      <c r="D129" s="8"/>
      <c r="E129" s="10">
        <f>E130</f>
        <v>298.8</v>
      </c>
      <c r="F129" s="10">
        <f>F130</f>
        <v>298.8</v>
      </c>
    </row>
    <row r="130" spans="1:6" ht="44.25" customHeight="1">
      <c r="A130" s="13" t="s">
        <v>156</v>
      </c>
      <c r="B130" s="28" t="s">
        <v>90</v>
      </c>
      <c r="C130" s="9">
        <v>200</v>
      </c>
      <c r="D130" s="8"/>
      <c r="E130" s="10">
        <f>SUM(E131)</f>
        <v>298.8</v>
      </c>
      <c r="F130" s="10">
        <f>SUM(F131)</f>
        <v>298.8</v>
      </c>
    </row>
    <row r="131" spans="1:6" ht="15">
      <c r="A131" s="6" t="s">
        <v>46</v>
      </c>
      <c r="B131" s="28" t="s">
        <v>90</v>
      </c>
      <c r="C131" s="14">
        <v>200</v>
      </c>
      <c r="D131" s="11" t="s">
        <v>13</v>
      </c>
      <c r="E131" s="10">
        <f>SUM('[1]9'!G331)</f>
        <v>298.8</v>
      </c>
      <c r="F131" s="10">
        <f>SUM('[1]9'!H331)</f>
        <v>298.8</v>
      </c>
    </row>
    <row r="132" spans="1:6" ht="30">
      <c r="A132" s="15" t="s">
        <v>234</v>
      </c>
      <c r="B132" s="72" t="s">
        <v>91</v>
      </c>
      <c r="C132" s="9"/>
      <c r="D132" s="8"/>
      <c r="E132" s="10">
        <f>E133+E135+E137</f>
        <v>2709.5</v>
      </c>
      <c r="F132" s="10">
        <f>F133+F135+F137</f>
        <v>2939.8999999999996</v>
      </c>
    </row>
    <row r="133" spans="1:6" ht="72" customHeight="1">
      <c r="A133" s="13" t="s">
        <v>6</v>
      </c>
      <c r="B133" s="72" t="s">
        <v>91</v>
      </c>
      <c r="C133" s="9">
        <v>100</v>
      </c>
      <c r="D133" s="8"/>
      <c r="E133" s="10">
        <f>E134</f>
        <v>2668</v>
      </c>
      <c r="F133" s="10">
        <f>F134</f>
        <v>2898.3999999999996</v>
      </c>
    </row>
    <row r="134" spans="1:6" ht="21" customHeight="1">
      <c r="A134" s="6" t="s">
        <v>46</v>
      </c>
      <c r="B134" s="72" t="s">
        <v>91</v>
      </c>
      <c r="C134" s="9">
        <v>100</v>
      </c>
      <c r="D134" s="8" t="s">
        <v>13</v>
      </c>
      <c r="E134" s="10">
        <f>SUM('[1]9'!G335)</f>
        <v>2668</v>
      </c>
      <c r="F134" s="10">
        <f>SUM('[1]9'!H335)</f>
        <v>2898.3999999999996</v>
      </c>
    </row>
    <row r="135" spans="1:6" ht="30.75" customHeight="1">
      <c r="A135" s="13" t="s">
        <v>156</v>
      </c>
      <c r="B135" s="72" t="s">
        <v>91</v>
      </c>
      <c r="C135" s="9">
        <v>200</v>
      </c>
      <c r="D135" s="8"/>
      <c r="E135" s="10">
        <f>SUM(E136)</f>
        <v>40</v>
      </c>
      <c r="F135" s="10">
        <f>SUM(F136)</f>
        <v>40</v>
      </c>
    </row>
    <row r="136" spans="1:6" ht="19.5" customHeight="1">
      <c r="A136" s="6" t="s">
        <v>46</v>
      </c>
      <c r="B136" s="72" t="s">
        <v>91</v>
      </c>
      <c r="C136" s="9">
        <v>200</v>
      </c>
      <c r="D136" s="8" t="s">
        <v>13</v>
      </c>
      <c r="E136" s="10">
        <f>SUM('[1]9'!G340)</f>
        <v>40</v>
      </c>
      <c r="F136" s="10">
        <f>SUM('[1]9'!H340)</f>
        <v>40</v>
      </c>
    </row>
    <row r="137" spans="1:6" ht="31.5" customHeight="1">
      <c r="A137" s="13" t="s">
        <v>156</v>
      </c>
      <c r="B137" s="72" t="s">
        <v>91</v>
      </c>
      <c r="C137" s="9">
        <v>200</v>
      </c>
      <c r="D137" s="8"/>
      <c r="E137" s="10">
        <f>E138</f>
        <v>1.5</v>
      </c>
      <c r="F137" s="10">
        <f>F138</f>
        <v>1.5</v>
      </c>
    </row>
    <row r="138" spans="1:6" ht="31.5" customHeight="1">
      <c r="A138" s="6" t="s">
        <v>45</v>
      </c>
      <c r="B138" s="72" t="s">
        <v>91</v>
      </c>
      <c r="C138" s="9">
        <v>200</v>
      </c>
      <c r="D138" s="8" t="s">
        <v>17</v>
      </c>
      <c r="E138" s="10">
        <f>SUM('[1]9'!G290)</f>
        <v>1.5</v>
      </c>
      <c r="F138" s="10">
        <f>SUM('[1]9'!H290)</f>
        <v>1.5</v>
      </c>
    </row>
    <row r="139" spans="1:6" ht="42" customHeight="1">
      <c r="A139" s="15" t="s">
        <v>222</v>
      </c>
      <c r="B139" s="72" t="s">
        <v>223</v>
      </c>
      <c r="C139" s="76"/>
      <c r="D139" s="77"/>
      <c r="E139" s="68">
        <f>E140+E143</f>
        <v>1863.8</v>
      </c>
      <c r="F139" s="68">
        <f>F140+F143</f>
        <v>1863.8</v>
      </c>
    </row>
    <row r="140" spans="1:6" ht="32.25" customHeight="1">
      <c r="A140" s="13" t="s">
        <v>156</v>
      </c>
      <c r="B140" s="72" t="s">
        <v>223</v>
      </c>
      <c r="C140" s="9">
        <v>200</v>
      </c>
      <c r="D140" s="8"/>
      <c r="E140" s="10">
        <f>E141</f>
        <v>768.2</v>
      </c>
      <c r="F140" s="10">
        <f>F141</f>
        <v>768.2</v>
      </c>
    </row>
    <row r="141" spans="1:6" ht="27" customHeight="1">
      <c r="A141" s="6" t="s">
        <v>46</v>
      </c>
      <c r="B141" s="72" t="s">
        <v>223</v>
      </c>
      <c r="C141" s="9">
        <v>200</v>
      </c>
      <c r="D141" s="8" t="s">
        <v>13</v>
      </c>
      <c r="E141" s="10">
        <f>SUM('[1]9'!G344)</f>
        <v>768.2</v>
      </c>
      <c r="F141" s="10">
        <f>SUM('[1]9'!H344)</f>
        <v>768.2</v>
      </c>
    </row>
    <row r="142" spans="1:6" ht="44.25" customHeight="1">
      <c r="A142" s="13" t="s">
        <v>15</v>
      </c>
      <c r="B142" s="72" t="s">
        <v>223</v>
      </c>
      <c r="C142" s="9">
        <v>600</v>
      </c>
      <c r="D142" s="8"/>
      <c r="E142" s="10">
        <f>E143</f>
        <v>1095.6</v>
      </c>
      <c r="F142" s="10">
        <f>F143</f>
        <v>1095.6</v>
      </c>
    </row>
    <row r="143" spans="1:6" ht="33" customHeight="1">
      <c r="A143" s="6" t="s">
        <v>46</v>
      </c>
      <c r="B143" s="72" t="s">
        <v>223</v>
      </c>
      <c r="C143" s="9">
        <v>600</v>
      </c>
      <c r="D143" s="8" t="s">
        <v>13</v>
      </c>
      <c r="E143" s="10">
        <f>SUM('[1]9'!G347)</f>
        <v>1095.6</v>
      </c>
      <c r="F143" s="10">
        <f>SUM('[1]9'!H347)</f>
        <v>1095.6</v>
      </c>
    </row>
    <row r="144" spans="1:6" ht="27" customHeight="1">
      <c r="A144" s="43" t="s">
        <v>174</v>
      </c>
      <c r="B144" s="27" t="s">
        <v>150</v>
      </c>
      <c r="C144" s="9"/>
      <c r="D144" s="8"/>
      <c r="E144" s="10">
        <f>E145+E158+E173+E176+E183+E192+E195+E198+E201+E214+E217+E234+E239+E246+E250+E253+E302</f>
        <v>174577.99999999997</v>
      </c>
      <c r="F144" s="10">
        <f>F145+F158+F173+F176+F183+F192+F195+F198+F201+F214+F217+F234+F239+F246+F250+F253+F302</f>
        <v>257074.19999999998</v>
      </c>
    </row>
    <row r="145" spans="1:6" ht="39.75" customHeight="1">
      <c r="A145" s="12" t="s">
        <v>175</v>
      </c>
      <c r="B145" s="27"/>
      <c r="C145" s="9"/>
      <c r="D145" s="8"/>
      <c r="E145" s="10">
        <f>E146+E149+E152+E155</f>
        <v>55.400000000000006</v>
      </c>
      <c r="F145" s="10">
        <f>F146+F149+F152+F155</f>
        <v>55.400000000000006</v>
      </c>
    </row>
    <row r="146" spans="1:6" ht="49.5" customHeight="1">
      <c r="A146" s="15" t="s">
        <v>238</v>
      </c>
      <c r="B146" s="72" t="s">
        <v>176</v>
      </c>
      <c r="C146" s="9"/>
      <c r="D146" s="8"/>
      <c r="E146" s="10">
        <f>E147</f>
        <v>3.6</v>
      </c>
      <c r="F146" s="10">
        <f>F147</f>
        <v>3.6</v>
      </c>
    </row>
    <row r="147" spans="1:6" ht="36" customHeight="1">
      <c r="A147" s="13" t="s">
        <v>156</v>
      </c>
      <c r="B147" s="72" t="s">
        <v>176</v>
      </c>
      <c r="C147" s="9">
        <v>200</v>
      </c>
      <c r="D147" s="8"/>
      <c r="E147" s="10">
        <f>E148</f>
        <v>3.6</v>
      </c>
      <c r="F147" s="10">
        <f>F148</f>
        <v>3.6</v>
      </c>
    </row>
    <row r="148" spans="1:6" ht="22.5" customHeight="1">
      <c r="A148" s="12" t="s">
        <v>135</v>
      </c>
      <c r="B148" s="72" t="s">
        <v>176</v>
      </c>
      <c r="C148" s="9">
        <v>200</v>
      </c>
      <c r="D148" s="8" t="s">
        <v>22</v>
      </c>
      <c r="E148" s="10">
        <f>SUM('[1]9'!G743)</f>
        <v>3.6</v>
      </c>
      <c r="F148" s="10">
        <f>SUM('[1]9'!H743)</f>
        <v>3.6</v>
      </c>
    </row>
    <row r="149" spans="1:6" ht="76.5" customHeight="1">
      <c r="A149" s="15" t="s">
        <v>177</v>
      </c>
      <c r="B149" s="72" t="s">
        <v>178</v>
      </c>
      <c r="C149" s="9"/>
      <c r="D149" s="8"/>
      <c r="E149" s="10">
        <f>E150</f>
        <v>24</v>
      </c>
      <c r="F149" s="10">
        <f>F150</f>
        <v>24</v>
      </c>
    </row>
    <row r="150" spans="1:6" ht="39" customHeight="1">
      <c r="A150" s="13" t="s">
        <v>156</v>
      </c>
      <c r="B150" s="72" t="s">
        <v>178</v>
      </c>
      <c r="C150" s="9">
        <v>200</v>
      </c>
      <c r="D150" s="8"/>
      <c r="E150" s="10">
        <f>E151</f>
        <v>24</v>
      </c>
      <c r="F150" s="10">
        <f>F151</f>
        <v>24</v>
      </c>
    </row>
    <row r="151" spans="1:6" ht="23.25" customHeight="1">
      <c r="A151" s="12" t="s">
        <v>135</v>
      </c>
      <c r="B151" s="72" t="s">
        <v>178</v>
      </c>
      <c r="C151" s="9">
        <v>200</v>
      </c>
      <c r="D151" s="8" t="s">
        <v>22</v>
      </c>
      <c r="E151" s="10">
        <f>SUM('[1]9'!G747)</f>
        <v>24</v>
      </c>
      <c r="F151" s="10">
        <f>SUM('[1]9'!H747)</f>
        <v>24</v>
      </c>
    </row>
    <row r="152" spans="1:6" ht="44.25" customHeight="1">
      <c r="A152" s="13" t="s">
        <v>179</v>
      </c>
      <c r="B152" s="72" t="s">
        <v>180</v>
      </c>
      <c r="C152" s="9"/>
      <c r="D152" s="8"/>
      <c r="E152" s="10">
        <f>E153</f>
        <v>25.8</v>
      </c>
      <c r="F152" s="10">
        <f>F153</f>
        <v>25.8</v>
      </c>
    </row>
    <row r="153" spans="1:6" ht="34.5" customHeight="1">
      <c r="A153" s="13" t="s">
        <v>156</v>
      </c>
      <c r="B153" s="72" t="s">
        <v>180</v>
      </c>
      <c r="C153" s="9">
        <v>200</v>
      </c>
      <c r="D153" s="8"/>
      <c r="E153" s="10">
        <f>E154</f>
        <v>25.8</v>
      </c>
      <c r="F153" s="10">
        <f>F154</f>
        <v>25.8</v>
      </c>
    </row>
    <row r="154" spans="1:6" ht="25.5" customHeight="1">
      <c r="A154" s="12" t="s">
        <v>135</v>
      </c>
      <c r="B154" s="72" t="s">
        <v>180</v>
      </c>
      <c r="C154" s="9">
        <v>200</v>
      </c>
      <c r="D154" s="8" t="s">
        <v>22</v>
      </c>
      <c r="E154" s="10">
        <f>SUM('[1]9'!G751)</f>
        <v>25.8</v>
      </c>
      <c r="F154" s="10">
        <f>SUM('[1]9'!H751)</f>
        <v>25.8</v>
      </c>
    </row>
    <row r="155" spans="1:6" ht="51" customHeight="1">
      <c r="A155" s="13" t="s">
        <v>181</v>
      </c>
      <c r="B155" s="72" t="s">
        <v>182</v>
      </c>
      <c r="C155" s="9">
        <v>200</v>
      </c>
      <c r="D155" s="8"/>
      <c r="E155" s="10">
        <f>SUM(E156)</f>
        <v>2</v>
      </c>
      <c r="F155" s="10">
        <f>SUM(F156)</f>
        <v>2</v>
      </c>
    </row>
    <row r="156" spans="1:6" ht="39.75" customHeight="1">
      <c r="A156" s="13" t="s">
        <v>156</v>
      </c>
      <c r="B156" s="72" t="s">
        <v>182</v>
      </c>
      <c r="C156" s="9">
        <v>200</v>
      </c>
      <c r="D156" s="8"/>
      <c r="E156" s="10">
        <f>SUM(E157)</f>
        <v>2</v>
      </c>
      <c r="F156" s="10">
        <f>SUM(F157)</f>
        <v>2</v>
      </c>
    </row>
    <row r="157" spans="1:6" ht="20.25" customHeight="1">
      <c r="A157" s="12" t="s">
        <v>135</v>
      </c>
      <c r="B157" s="27" t="s">
        <v>182</v>
      </c>
      <c r="C157" s="9">
        <v>200</v>
      </c>
      <c r="D157" s="8" t="s">
        <v>22</v>
      </c>
      <c r="E157" s="10">
        <f>SUM('[1]9'!G755)</f>
        <v>2</v>
      </c>
      <c r="F157" s="10">
        <f>SUM('[1]9'!H755)</f>
        <v>2</v>
      </c>
    </row>
    <row r="158" spans="1:6" ht="42.75" customHeight="1">
      <c r="A158" s="44" t="s">
        <v>184</v>
      </c>
      <c r="B158" s="27" t="s">
        <v>185</v>
      </c>
      <c r="C158" s="9"/>
      <c r="D158" s="8"/>
      <c r="E158" s="10">
        <f>E159+E161+E167+E169+E171+E163+E165</f>
        <v>45769.19999999999</v>
      </c>
      <c r="F158" s="10">
        <f>F159+F161+F167+F169+F171+F163+F165</f>
        <v>129489.5</v>
      </c>
    </row>
    <row r="159" spans="1:6" ht="35.25" customHeight="1">
      <c r="A159" s="13" t="s">
        <v>54</v>
      </c>
      <c r="B159" s="27" t="s">
        <v>185</v>
      </c>
      <c r="C159" s="9">
        <v>200</v>
      </c>
      <c r="D159" s="8"/>
      <c r="E159" s="10">
        <f>E160</f>
        <v>1010</v>
      </c>
      <c r="F159" s="10">
        <f>F160</f>
        <v>150</v>
      </c>
    </row>
    <row r="160" spans="1:6" ht="18.75" customHeight="1">
      <c r="A160" s="15" t="s">
        <v>149</v>
      </c>
      <c r="B160" s="27" t="s">
        <v>185</v>
      </c>
      <c r="C160" s="9">
        <v>200</v>
      </c>
      <c r="D160" s="8" t="s">
        <v>24</v>
      </c>
      <c r="E160" s="10">
        <f>SUM('[1]9'!G605)</f>
        <v>1010</v>
      </c>
      <c r="F160" s="10">
        <f>SUM('[1]9'!H605)</f>
        <v>150</v>
      </c>
    </row>
    <row r="161" spans="1:6" ht="38.25" customHeight="1">
      <c r="A161" s="15" t="s">
        <v>183</v>
      </c>
      <c r="B161" s="27" t="s">
        <v>185</v>
      </c>
      <c r="C161" s="9">
        <v>400</v>
      </c>
      <c r="D161" s="8"/>
      <c r="E161" s="10">
        <f>SUM(E162)</f>
        <v>489.2</v>
      </c>
      <c r="F161" s="10">
        <f>SUM(F162)</f>
        <v>0</v>
      </c>
    </row>
    <row r="162" spans="1:6" ht="18.75" customHeight="1">
      <c r="A162" s="13" t="s">
        <v>214</v>
      </c>
      <c r="B162" s="27" t="s">
        <v>185</v>
      </c>
      <c r="C162" s="9">
        <v>400</v>
      </c>
      <c r="D162" s="8" t="s">
        <v>131</v>
      </c>
      <c r="E162" s="10">
        <f>SUM('[1]9'!G711)</f>
        <v>489.2</v>
      </c>
      <c r="F162" s="10">
        <f>SUM('[1]9'!H711)</f>
        <v>0</v>
      </c>
    </row>
    <row r="163" spans="1:6" ht="54.75" customHeight="1">
      <c r="A163" s="6" t="s">
        <v>299</v>
      </c>
      <c r="B163" s="78" t="s">
        <v>300</v>
      </c>
      <c r="C163" s="9">
        <v>600</v>
      </c>
      <c r="D163" s="8"/>
      <c r="E163" s="10">
        <f>SUM(E164)</f>
        <v>422.2</v>
      </c>
      <c r="F163" s="10">
        <f>SUM(F164)</f>
        <v>318.8</v>
      </c>
    </row>
    <row r="164" spans="1:6" ht="18" customHeight="1">
      <c r="A164" s="6" t="s">
        <v>44</v>
      </c>
      <c r="B164" s="78" t="s">
        <v>300</v>
      </c>
      <c r="C164" s="9">
        <v>600</v>
      </c>
      <c r="D164" s="8" t="s">
        <v>8</v>
      </c>
      <c r="E164" s="10">
        <f>SUM('[1]9'!G236)</f>
        <v>422.2</v>
      </c>
      <c r="F164" s="10">
        <f>SUM('[1]9'!H236)</f>
        <v>318.8</v>
      </c>
    </row>
    <row r="165" spans="1:6" ht="55.5" customHeight="1">
      <c r="A165" s="13" t="s">
        <v>301</v>
      </c>
      <c r="B165" s="78" t="s">
        <v>300</v>
      </c>
      <c r="C165" s="9">
        <v>600</v>
      </c>
      <c r="D165" s="8"/>
      <c r="E165" s="10">
        <f>SUM(E166)</f>
        <v>22.2</v>
      </c>
      <c r="F165" s="10">
        <f>SUM(F166)</f>
        <v>16.8</v>
      </c>
    </row>
    <row r="166" spans="1:6" ht="28.5" customHeight="1">
      <c r="A166" s="6" t="s">
        <v>44</v>
      </c>
      <c r="B166" s="78" t="s">
        <v>300</v>
      </c>
      <c r="C166" s="9">
        <v>600</v>
      </c>
      <c r="D166" s="8" t="s">
        <v>8</v>
      </c>
      <c r="E166" s="10">
        <f>SUM('[1]9'!G240)</f>
        <v>22.2</v>
      </c>
      <c r="F166" s="10">
        <f>SUM('[1]9'!H240)</f>
        <v>16.8</v>
      </c>
    </row>
    <row r="167" spans="1:6" ht="45" customHeight="1">
      <c r="A167" s="13" t="s">
        <v>15</v>
      </c>
      <c r="B167" s="27" t="s">
        <v>185</v>
      </c>
      <c r="C167" s="9">
        <v>600</v>
      </c>
      <c r="D167" s="8"/>
      <c r="E167" s="10">
        <f>E168</f>
        <v>850</v>
      </c>
      <c r="F167" s="10">
        <f>F168</f>
        <v>0</v>
      </c>
    </row>
    <row r="168" spans="1:6" ht="18" customHeight="1">
      <c r="A168" s="15" t="s">
        <v>46</v>
      </c>
      <c r="B168" s="27" t="s">
        <v>185</v>
      </c>
      <c r="C168" s="9">
        <v>600</v>
      </c>
      <c r="D168" s="8" t="s">
        <v>13</v>
      </c>
      <c r="E168" s="10">
        <f>SUM('[1]9'!G352)</f>
        <v>850</v>
      </c>
      <c r="F168" s="10">
        <f>SUM('[1]9'!H352)</f>
        <v>0</v>
      </c>
    </row>
    <row r="169" spans="1:6" ht="35.25" customHeight="1">
      <c r="A169" s="13" t="s">
        <v>15</v>
      </c>
      <c r="B169" s="27" t="s">
        <v>185</v>
      </c>
      <c r="C169" s="9">
        <v>600</v>
      </c>
      <c r="D169" s="8"/>
      <c r="E169" s="10">
        <f>E170</f>
        <v>53.4</v>
      </c>
      <c r="F169" s="10">
        <f>F170</f>
        <v>0</v>
      </c>
    </row>
    <row r="170" spans="1:6" ht="27.75" customHeight="1">
      <c r="A170" s="15" t="s">
        <v>186</v>
      </c>
      <c r="B170" s="27" t="s">
        <v>185</v>
      </c>
      <c r="C170" s="9">
        <v>600</v>
      </c>
      <c r="D170" s="8" t="s">
        <v>26</v>
      </c>
      <c r="E170" s="10">
        <f>SUM('[1]9'!G140)</f>
        <v>53.4</v>
      </c>
      <c r="F170" s="10">
        <f>SUM('[1]9'!H140)</f>
        <v>0</v>
      </c>
    </row>
    <row r="171" spans="1:6" ht="30.75" customHeight="1">
      <c r="A171" s="15" t="s">
        <v>183</v>
      </c>
      <c r="B171" s="27" t="s">
        <v>284</v>
      </c>
      <c r="C171" s="9">
        <v>400</v>
      </c>
      <c r="D171" s="8"/>
      <c r="E171" s="10">
        <f>E172</f>
        <v>42922.2</v>
      </c>
      <c r="F171" s="10">
        <f>F172</f>
        <v>129003.9</v>
      </c>
    </row>
    <row r="172" spans="1:6" ht="18.75" customHeight="1">
      <c r="A172" s="15" t="s">
        <v>225</v>
      </c>
      <c r="B172" s="27" t="s">
        <v>284</v>
      </c>
      <c r="C172" s="9">
        <v>400</v>
      </c>
      <c r="D172" s="8" t="s">
        <v>27</v>
      </c>
      <c r="E172" s="10">
        <f>SUM('[1]9'!G799+'[1]9'!G796)</f>
        <v>42922.2</v>
      </c>
      <c r="F172" s="10">
        <f>SUM('[1]9'!H799+'[1]9'!H796)</f>
        <v>129003.9</v>
      </c>
    </row>
    <row r="173" spans="1:6" ht="69.75" customHeight="1">
      <c r="A173" s="15" t="s">
        <v>187</v>
      </c>
      <c r="B173" s="45" t="s">
        <v>188</v>
      </c>
      <c r="C173" s="9"/>
      <c r="D173" s="8"/>
      <c r="E173" s="10">
        <f>E174</f>
        <v>3.9</v>
      </c>
      <c r="F173" s="10">
        <f>F174</f>
        <v>3.9</v>
      </c>
    </row>
    <row r="174" spans="1:6" ht="22.5" customHeight="1">
      <c r="A174" s="13" t="s">
        <v>11</v>
      </c>
      <c r="B174" s="79" t="s">
        <v>188</v>
      </c>
      <c r="C174" s="9">
        <v>800</v>
      </c>
      <c r="D174" s="8"/>
      <c r="E174" s="10">
        <f>E175</f>
        <v>3.9</v>
      </c>
      <c r="F174" s="10">
        <f>F175</f>
        <v>3.9</v>
      </c>
    </row>
    <row r="175" spans="1:6" ht="18.75" customHeight="1">
      <c r="A175" s="15" t="s">
        <v>224</v>
      </c>
      <c r="B175" s="45" t="s">
        <v>188</v>
      </c>
      <c r="C175" s="9">
        <v>800</v>
      </c>
      <c r="D175" s="8" t="s">
        <v>130</v>
      </c>
      <c r="E175" s="10">
        <f>SUM('[1]9'!G701)</f>
        <v>3.9</v>
      </c>
      <c r="F175" s="10">
        <f>SUM('[1]9'!H701)</f>
        <v>3.9</v>
      </c>
    </row>
    <row r="176" spans="1:6" ht="54" customHeight="1">
      <c r="A176" s="12" t="s">
        <v>189</v>
      </c>
      <c r="B176" s="27" t="s">
        <v>302</v>
      </c>
      <c r="C176" s="9"/>
      <c r="D176" s="8"/>
      <c r="E176" s="10">
        <f>E177+E179+E181</f>
        <v>2350</v>
      </c>
      <c r="F176" s="10">
        <f>F177+F179+F181</f>
        <v>100</v>
      </c>
    </row>
    <row r="177" spans="1:6" ht="31.5" customHeight="1">
      <c r="A177" s="13" t="s">
        <v>156</v>
      </c>
      <c r="B177" s="27" t="s">
        <v>190</v>
      </c>
      <c r="C177" s="9">
        <v>200</v>
      </c>
      <c r="D177" s="8"/>
      <c r="E177" s="10">
        <f>E178</f>
        <v>100</v>
      </c>
      <c r="F177" s="10">
        <f>F178</f>
        <v>100</v>
      </c>
    </row>
    <row r="178" spans="1:6" ht="29.25" customHeight="1">
      <c r="A178" s="15" t="s">
        <v>46</v>
      </c>
      <c r="B178" s="27" t="s">
        <v>190</v>
      </c>
      <c r="C178" s="9">
        <v>200</v>
      </c>
      <c r="D178" s="8" t="s">
        <v>13</v>
      </c>
      <c r="E178" s="10">
        <f>SUM('[1]9'!G356)</f>
        <v>100</v>
      </c>
      <c r="F178" s="10">
        <f>SUM('[1]9'!H356)</f>
        <v>100</v>
      </c>
    </row>
    <row r="179" spans="1:6" ht="90" customHeight="1">
      <c r="A179" s="13" t="s">
        <v>303</v>
      </c>
      <c r="B179" s="42" t="s">
        <v>304</v>
      </c>
      <c r="C179" s="9">
        <v>600</v>
      </c>
      <c r="D179" s="8"/>
      <c r="E179" s="10">
        <f>SUM(E180)</f>
        <v>2137.5</v>
      </c>
      <c r="F179" s="10">
        <f>SUM(F180)</f>
        <v>0</v>
      </c>
    </row>
    <row r="180" spans="1:6" ht="26.25" customHeight="1">
      <c r="A180" s="6" t="s">
        <v>44</v>
      </c>
      <c r="B180" s="42" t="s">
        <v>304</v>
      </c>
      <c r="C180" s="9">
        <v>600</v>
      </c>
      <c r="D180" s="8" t="s">
        <v>8</v>
      </c>
      <c r="E180" s="10">
        <f>SUM('[1]9'!G245)</f>
        <v>2137.5</v>
      </c>
      <c r="F180" s="10">
        <f>SUM('[1]9'!H245)</f>
        <v>0</v>
      </c>
    </row>
    <row r="181" spans="1:6" ht="87" customHeight="1">
      <c r="A181" s="13" t="s">
        <v>305</v>
      </c>
      <c r="B181" s="42" t="s">
        <v>304</v>
      </c>
      <c r="C181" s="9">
        <v>600</v>
      </c>
      <c r="D181" s="8"/>
      <c r="E181" s="10">
        <f>SUM(E182)</f>
        <v>112.5</v>
      </c>
      <c r="F181" s="10">
        <f>SUM(F182)</f>
        <v>0</v>
      </c>
    </row>
    <row r="182" spans="1:6" ht="22.5" customHeight="1">
      <c r="A182" s="6" t="s">
        <v>44</v>
      </c>
      <c r="B182" s="42" t="s">
        <v>304</v>
      </c>
      <c r="C182" s="9">
        <v>600</v>
      </c>
      <c r="D182" s="8" t="s">
        <v>8</v>
      </c>
      <c r="E182" s="10">
        <f>SUM('[1]9'!G249)</f>
        <v>112.5</v>
      </c>
      <c r="F182" s="10">
        <f>SUM('[1]9'!H249)</f>
        <v>0</v>
      </c>
    </row>
    <row r="183" spans="1:6" ht="39.75" customHeight="1">
      <c r="A183" s="12" t="s">
        <v>314</v>
      </c>
      <c r="B183" s="27" t="s">
        <v>240</v>
      </c>
      <c r="C183" s="9"/>
      <c r="D183" s="8"/>
      <c r="E183" s="10">
        <f>E184+E190</f>
        <v>4232.6</v>
      </c>
      <c r="F183" s="10">
        <f>F184+F190</f>
        <v>4520.1</v>
      </c>
    </row>
    <row r="184" spans="1:6" ht="54.75" customHeight="1">
      <c r="A184" s="12" t="s">
        <v>241</v>
      </c>
      <c r="B184" s="72" t="s">
        <v>242</v>
      </c>
      <c r="C184" s="9"/>
      <c r="D184" s="8"/>
      <c r="E184" s="10">
        <f>E185+E188+E189</f>
        <v>3961.4</v>
      </c>
      <c r="F184" s="10">
        <f>F185+F188+F189</f>
        <v>4248.900000000001</v>
      </c>
    </row>
    <row r="185" spans="1:6" ht="56.25" customHeight="1">
      <c r="A185" s="12" t="s">
        <v>145</v>
      </c>
      <c r="B185" s="72" t="s">
        <v>242</v>
      </c>
      <c r="C185" s="9">
        <v>100</v>
      </c>
      <c r="D185" s="8"/>
      <c r="E185" s="10">
        <f>SUM(E186)</f>
        <v>3803.6</v>
      </c>
      <c r="F185" s="10">
        <f>SUM(F186)</f>
        <v>4091.1000000000004</v>
      </c>
    </row>
    <row r="186" spans="1:6" ht="41.25" customHeight="1">
      <c r="A186" s="15" t="s">
        <v>243</v>
      </c>
      <c r="B186" s="27" t="s">
        <v>242</v>
      </c>
      <c r="C186" s="9">
        <v>100</v>
      </c>
      <c r="D186" s="8" t="s">
        <v>244</v>
      </c>
      <c r="E186" s="10">
        <f>SUM('[1]9'!G662)</f>
        <v>3803.6</v>
      </c>
      <c r="F186" s="10">
        <f>SUM('[1]9'!H662)</f>
        <v>4091.1000000000004</v>
      </c>
    </row>
    <row r="187" spans="1:6" ht="35.25" customHeight="1">
      <c r="A187" s="13" t="s">
        <v>191</v>
      </c>
      <c r="B187" s="27" t="s">
        <v>242</v>
      </c>
      <c r="C187" s="9">
        <v>200</v>
      </c>
      <c r="D187" s="8"/>
      <c r="E187" s="10">
        <f>E188</f>
        <v>117.80000000000001</v>
      </c>
      <c r="F187" s="10">
        <f>F188</f>
        <v>117.80000000000001</v>
      </c>
    </row>
    <row r="188" spans="1:6" ht="48" customHeight="1">
      <c r="A188" s="15" t="s">
        <v>243</v>
      </c>
      <c r="B188" s="27" t="s">
        <v>242</v>
      </c>
      <c r="C188" s="9">
        <v>200</v>
      </c>
      <c r="D188" s="8" t="s">
        <v>244</v>
      </c>
      <c r="E188" s="10">
        <f>SUM('[1]9'!G667)</f>
        <v>117.80000000000001</v>
      </c>
      <c r="F188" s="10">
        <f>SUM('[1]9'!H667)</f>
        <v>117.80000000000001</v>
      </c>
    </row>
    <row r="189" spans="1:6" ht="33.75" customHeight="1">
      <c r="A189" s="15" t="s">
        <v>45</v>
      </c>
      <c r="B189" s="27" t="s">
        <v>242</v>
      </c>
      <c r="C189" s="9">
        <v>200</v>
      </c>
      <c r="D189" s="8" t="s">
        <v>17</v>
      </c>
      <c r="E189" s="10">
        <f>SUM('[1]9'!G736)</f>
        <v>40</v>
      </c>
      <c r="F189" s="10">
        <f>SUM('[1]9'!H736)</f>
        <v>40</v>
      </c>
    </row>
    <row r="190" spans="1:6" ht="30.75" customHeight="1">
      <c r="A190" s="13" t="s">
        <v>191</v>
      </c>
      <c r="B190" s="27" t="s">
        <v>192</v>
      </c>
      <c r="C190" s="9">
        <v>200</v>
      </c>
      <c r="D190" s="8"/>
      <c r="E190" s="10">
        <f>E191</f>
        <v>271.2</v>
      </c>
      <c r="F190" s="10">
        <f>F191</f>
        <v>271.2</v>
      </c>
    </row>
    <row r="191" spans="1:6" ht="19.5" customHeight="1">
      <c r="A191" s="15" t="s">
        <v>149</v>
      </c>
      <c r="B191" s="27" t="s">
        <v>192</v>
      </c>
      <c r="C191" s="9">
        <v>200</v>
      </c>
      <c r="D191" s="8" t="s">
        <v>244</v>
      </c>
      <c r="E191" s="10">
        <f>SUM('[1]9'!G679)</f>
        <v>271.2</v>
      </c>
      <c r="F191" s="10">
        <f>SUM('[1]9'!H679)</f>
        <v>271.2</v>
      </c>
    </row>
    <row r="192" spans="1:6" ht="54" customHeight="1">
      <c r="A192" s="13" t="s">
        <v>315</v>
      </c>
      <c r="B192" s="27" t="s">
        <v>193</v>
      </c>
      <c r="C192" s="9"/>
      <c r="D192" s="8"/>
      <c r="E192" s="10">
        <f>E193</f>
        <v>30</v>
      </c>
      <c r="F192" s="10">
        <f>F193</f>
        <v>9</v>
      </c>
    </row>
    <row r="193" spans="1:6" ht="32.25" customHeight="1">
      <c r="A193" s="13" t="s">
        <v>191</v>
      </c>
      <c r="B193" s="27" t="s">
        <v>193</v>
      </c>
      <c r="C193" s="9">
        <v>200</v>
      </c>
      <c r="D193" s="8"/>
      <c r="E193" s="10">
        <f>E194</f>
        <v>30</v>
      </c>
      <c r="F193" s="10">
        <f>F194</f>
        <v>9</v>
      </c>
    </row>
    <row r="194" spans="1:6" ht="33" customHeight="1">
      <c r="A194" s="15" t="s">
        <v>45</v>
      </c>
      <c r="B194" s="27" t="s">
        <v>193</v>
      </c>
      <c r="C194" s="9">
        <v>200</v>
      </c>
      <c r="D194" s="8" t="s">
        <v>17</v>
      </c>
      <c r="E194" s="10">
        <f>SUM('[1]9'!G728+'[1]9'!G56+'[1]9'!G294+'[1]9'!G462)</f>
        <v>30</v>
      </c>
      <c r="F194" s="10">
        <f>SUM('[1]9'!H728+'[1]9'!H56+'[1]9'!H294+'[1]9'!H462)</f>
        <v>9</v>
      </c>
    </row>
    <row r="195" spans="1:6" ht="48.75" customHeight="1">
      <c r="A195" s="12" t="s">
        <v>278</v>
      </c>
      <c r="B195" s="27" t="s">
        <v>195</v>
      </c>
      <c r="C195" s="9"/>
      <c r="D195" s="8"/>
      <c r="E195" s="10">
        <f>E196</f>
        <v>9</v>
      </c>
      <c r="F195" s="10">
        <f>F196</f>
        <v>9</v>
      </c>
    </row>
    <row r="196" spans="1:6" ht="30" customHeight="1">
      <c r="A196" s="13" t="s">
        <v>156</v>
      </c>
      <c r="B196" s="27" t="s">
        <v>195</v>
      </c>
      <c r="C196" s="9">
        <v>200</v>
      </c>
      <c r="D196" s="8"/>
      <c r="E196" s="10">
        <f>E197</f>
        <v>9</v>
      </c>
      <c r="F196" s="10">
        <f>F197</f>
        <v>9</v>
      </c>
    </row>
    <row r="197" spans="1:6" ht="35.25" customHeight="1">
      <c r="A197" s="15" t="s">
        <v>133</v>
      </c>
      <c r="B197" s="27" t="s">
        <v>195</v>
      </c>
      <c r="C197" s="9">
        <v>200</v>
      </c>
      <c r="D197" s="8" t="s">
        <v>134</v>
      </c>
      <c r="E197" s="10">
        <f>SUM('[1]9'!G685)</f>
        <v>9</v>
      </c>
      <c r="F197" s="10">
        <f>SUM('[1]9'!H685)</f>
        <v>9</v>
      </c>
    </row>
    <row r="198" spans="1:6" ht="60.75" customHeight="1">
      <c r="A198" s="12" t="s">
        <v>194</v>
      </c>
      <c r="B198" s="27" t="s">
        <v>196</v>
      </c>
      <c r="C198" s="9"/>
      <c r="D198" s="8"/>
      <c r="E198" s="10">
        <f>E199</f>
        <v>8.4</v>
      </c>
      <c r="F198" s="10">
        <f>F199</f>
        <v>8.4</v>
      </c>
    </row>
    <row r="199" spans="1:6" ht="32.25" customHeight="1">
      <c r="A199" s="13" t="s">
        <v>156</v>
      </c>
      <c r="B199" s="72" t="s">
        <v>196</v>
      </c>
      <c r="C199" s="9">
        <v>200</v>
      </c>
      <c r="D199" s="8"/>
      <c r="E199" s="10">
        <f>E200</f>
        <v>8.4</v>
      </c>
      <c r="F199" s="10">
        <f>F200</f>
        <v>8.4</v>
      </c>
    </row>
    <row r="200" spans="1:6" ht="35.25" customHeight="1">
      <c r="A200" s="15" t="s">
        <v>133</v>
      </c>
      <c r="B200" s="27" t="s">
        <v>196</v>
      </c>
      <c r="C200" s="9">
        <v>200</v>
      </c>
      <c r="D200" s="8" t="s">
        <v>134</v>
      </c>
      <c r="E200" s="10">
        <f>SUM('[1]9'!G689)</f>
        <v>8.4</v>
      </c>
      <c r="F200" s="10">
        <f>SUM('[1]9'!H689)</f>
        <v>8.4</v>
      </c>
    </row>
    <row r="201" spans="1:6" ht="48.75" customHeight="1">
      <c r="A201" s="15" t="s">
        <v>197</v>
      </c>
      <c r="B201" s="27" t="s">
        <v>198</v>
      </c>
      <c r="C201" s="9"/>
      <c r="D201" s="8"/>
      <c r="E201" s="10">
        <f>E202+E204+E206+E208+E210+E212</f>
        <v>526.4000000000001</v>
      </c>
      <c r="F201" s="10">
        <f>F202+F204+F206+F208+F210+F212</f>
        <v>526.4000000000001</v>
      </c>
    </row>
    <row r="202" spans="1:6" ht="31.5" customHeight="1">
      <c r="A202" s="13" t="s">
        <v>156</v>
      </c>
      <c r="B202" s="27" t="s">
        <v>198</v>
      </c>
      <c r="C202" s="9">
        <v>200</v>
      </c>
      <c r="D202" s="8"/>
      <c r="E202" s="10">
        <f>E203</f>
        <v>353.6</v>
      </c>
      <c r="F202" s="10">
        <f>F203</f>
        <v>353.6</v>
      </c>
    </row>
    <row r="203" spans="1:6" ht="30" customHeight="1">
      <c r="A203" s="15" t="s">
        <v>149</v>
      </c>
      <c r="B203" s="27" t="s">
        <v>198</v>
      </c>
      <c r="C203" s="9">
        <v>200</v>
      </c>
      <c r="D203" s="8" t="s">
        <v>24</v>
      </c>
      <c r="E203" s="10">
        <f>SUM('[1]9'!G609+'[1]9'!G440)</f>
        <v>353.6</v>
      </c>
      <c r="F203" s="10">
        <f>SUM('[1]9'!H609+'[1]9'!H440)</f>
        <v>353.6</v>
      </c>
    </row>
    <row r="204" spans="1:6" ht="33.75" customHeight="1">
      <c r="A204" s="13" t="s">
        <v>156</v>
      </c>
      <c r="B204" s="27" t="s">
        <v>198</v>
      </c>
      <c r="C204" s="9">
        <v>200</v>
      </c>
      <c r="D204" s="8"/>
      <c r="E204" s="10">
        <f>E205</f>
        <v>4.8</v>
      </c>
      <c r="F204" s="10">
        <f>F205</f>
        <v>4.8</v>
      </c>
    </row>
    <row r="205" spans="1:6" ht="35.25" customHeight="1">
      <c r="A205" s="15" t="s">
        <v>45</v>
      </c>
      <c r="B205" s="27" t="s">
        <v>198</v>
      </c>
      <c r="C205" s="9">
        <v>200</v>
      </c>
      <c r="D205" s="8" t="s">
        <v>17</v>
      </c>
      <c r="E205" s="10">
        <f>SUM('[1]9'!G732)</f>
        <v>4.8</v>
      </c>
      <c r="F205" s="10">
        <f>SUM('[1]9'!H732)</f>
        <v>4.8</v>
      </c>
    </row>
    <row r="206" spans="1:6" ht="41.25" customHeight="1">
      <c r="A206" s="13" t="s">
        <v>156</v>
      </c>
      <c r="B206" s="27" t="s">
        <v>198</v>
      </c>
      <c r="C206" s="9">
        <v>200</v>
      </c>
      <c r="D206" s="8"/>
      <c r="E206" s="10">
        <f>E207</f>
        <v>43</v>
      </c>
      <c r="F206" s="10">
        <f>F207</f>
        <v>43</v>
      </c>
    </row>
    <row r="207" spans="1:6" ht="21.75" customHeight="1">
      <c r="A207" s="15" t="s">
        <v>46</v>
      </c>
      <c r="B207" s="27" t="s">
        <v>198</v>
      </c>
      <c r="C207" s="9">
        <v>200</v>
      </c>
      <c r="D207" s="8" t="s">
        <v>13</v>
      </c>
      <c r="E207" s="10">
        <f>SUM('[1]9'!G360)</f>
        <v>43</v>
      </c>
      <c r="F207" s="10">
        <f>SUM('[1]9'!H360)</f>
        <v>43</v>
      </c>
    </row>
    <row r="208" spans="1:6" ht="36" customHeight="1">
      <c r="A208" s="13" t="s">
        <v>15</v>
      </c>
      <c r="B208" s="27" t="s">
        <v>198</v>
      </c>
      <c r="C208" s="9">
        <v>600</v>
      </c>
      <c r="D208" s="8"/>
      <c r="E208" s="10">
        <f>E209</f>
        <v>90</v>
      </c>
      <c r="F208" s="10">
        <f>F209</f>
        <v>90</v>
      </c>
    </row>
    <row r="209" spans="1:6" ht="25.5" customHeight="1">
      <c r="A209" s="15" t="s">
        <v>46</v>
      </c>
      <c r="B209" s="27" t="s">
        <v>198</v>
      </c>
      <c r="C209" s="9">
        <v>600</v>
      </c>
      <c r="D209" s="8" t="s">
        <v>13</v>
      </c>
      <c r="E209" s="10">
        <f>SUM('[1]9'!G363+'[1]9'!G61)</f>
        <v>90</v>
      </c>
      <c r="F209" s="10">
        <f>SUM('[1]9'!H363+'[1]9'!H61)</f>
        <v>90</v>
      </c>
    </row>
    <row r="210" spans="1:6" ht="32.25" customHeight="1">
      <c r="A210" s="13" t="s">
        <v>156</v>
      </c>
      <c r="B210" s="27"/>
      <c r="C210" s="9"/>
      <c r="D210" s="8"/>
      <c r="E210" s="10">
        <f>E211</f>
        <v>5</v>
      </c>
      <c r="F210" s="10">
        <f>F211</f>
        <v>5</v>
      </c>
    </row>
    <row r="211" spans="1:6" ht="24" customHeight="1">
      <c r="A211" s="15" t="s">
        <v>186</v>
      </c>
      <c r="B211" s="27" t="s">
        <v>198</v>
      </c>
      <c r="C211" s="9">
        <v>200</v>
      </c>
      <c r="D211" s="8" t="s">
        <v>26</v>
      </c>
      <c r="E211" s="10">
        <f>SUM('[1]9'!G144)</f>
        <v>5</v>
      </c>
      <c r="F211" s="10">
        <f>SUM('[1]9'!H144)</f>
        <v>5</v>
      </c>
    </row>
    <row r="212" spans="1:6" ht="39.75" customHeight="1">
      <c r="A212" s="13" t="s">
        <v>15</v>
      </c>
      <c r="B212" s="27" t="s">
        <v>198</v>
      </c>
      <c r="C212" s="9">
        <v>600</v>
      </c>
      <c r="D212" s="8"/>
      <c r="E212" s="10">
        <f>E213</f>
        <v>30</v>
      </c>
      <c r="F212" s="10">
        <f>F213</f>
        <v>30</v>
      </c>
    </row>
    <row r="213" spans="1:6" ht="27" customHeight="1">
      <c r="A213" s="15" t="s">
        <v>186</v>
      </c>
      <c r="B213" s="27" t="s">
        <v>198</v>
      </c>
      <c r="C213" s="9">
        <v>600</v>
      </c>
      <c r="D213" s="8" t="s">
        <v>26</v>
      </c>
      <c r="E213" s="10">
        <f>SUM('[1]9'!G147)</f>
        <v>30</v>
      </c>
      <c r="F213" s="10">
        <f>SUM('[1]9'!H147)</f>
        <v>30</v>
      </c>
    </row>
    <row r="214" spans="1:6" ht="51" customHeight="1">
      <c r="A214" s="15" t="s">
        <v>235</v>
      </c>
      <c r="B214" s="27" t="s">
        <v>199</v>
      </c>
      <c r="C214" s="9"/>
      <c r="D214" s="8"/>
      <c r="E214" s="10">
        <f>E215</f>
        <v>276</v>
      </c>
      <c r="F214" s="10">
        <f>F215</f>
        <v>276</v>
      </c>
    </row>
    <row r="215" spans="1:6" ht="33.75" customHeight="1">
      <c r="A215" s="80" t="s">
        <v>156</v>
      </c>
      <c r="B215" s="72" t="s">
        <v>199</v>
      </c>
      <c r="C215" s="76">
        <v>200</v>
      </c>
      <c r="D215" s="77"/>
      <c r="E215" s="68">
        <f>E216</f>
        <v>276</v>
      </c>
      <c r="F215" s="68">
        <f>F216</f>
        <v>276</v>
      </c>
    </row>
    <row r="216" spans="1:6" ht="30.75" customHeight="1">
      <c r="A216" s="15" t="s">
        <v>92</v>
      </c>
      <c r="B216" s="27" t="s">
        <v>199</v>
      </c>
      <c r="C216" s="9">
        <v>200</v>
      </c>
      <c r="D216" s="8" t="s">
        <v>35</v>
      </c>
      <c r="E216" s="10">
        <f>SUM('[1]9'!G716)</f>
        <v>276</v>
      </c>
      <c r="F216" s="10">
        <f>SUM('[1]9'!H716)</f>
        <v>276</v>
      </c>
    </row>
    <row r="217" spans="1:6" ht="63.75" customHeight="1">
      <c r="A217" s="12" t="s">
        <v>200</v>
      </c>
      <c r="B217" s="27" t="s">
        <v>236</v>
      </c>
      <c r="C217" s="9"/>
      <c r="D217" s="8"/>
      <c r="E217" s="10">
        <f>E218+E224+E231</f>
        <v>1051.1</v>
      </c>
      <c r="F217" s="10">
        <f>F218+F224+F231</f>
        <v>1051.1</v>
      </c>
    </row>
    <row r="218" spans="1:6" ht="66.75" customHeight="1">
      <c r="A218" s="12" t="s">
        <v>237</v>
      </c>
      <c r="B218" s="72" t="s">
        <v>207</v>
      </c>
      <c r="C218" s="9"/>
      <c r="D218" s="8"/>
      <c r="E218" s="10">
        <f>E220+E222</f>
        <v>459.79999999999995</v>
      </c>
      <c r="F218" s="10">
        <f>F220+F222</f>
        <v>459.79999999999995</v>
      </c>
    </row>
    <row r="219" spans="1:6" ht="37.5" customHeight="1">
      <c r="A219" s="13" t="s">
        <v>156</v>
      </c>
      <c r="B219" s="72" t="s">
        <v>207</v>
      </c>
      <c r="C219" s="9">
        <v>200</v>
      </c>
      <c r="D219" s="8"/>
      <c r="E219" s="10">
        <f>E221</f>
        <v>198.1</v>
      </c>
      <c r="F219" s="10">
        <f>F221</f>
        <v>198.1</v>
      </c>
    </row>
    <row r="220" spans="1:6" ht="30" customHeight="1">
      <c r="A220" s="15" t="s">
        <v>46</v>
      </c>
      <c r="B220" s="72" t="s">
        <v>207</v>
      </c>
      <c r="C220" s="9">
        <v>200</v>
      </c>
      <c r="D220" s="8"/>
      <c r="E220" s="10">
        <f>SUM(E221)</f>
        <v>198.1</v>
      </c>
      <c r="F220" s="10">
        <f>SUM(F221)</f>
        <v>198.1</v>
      </c>
    </row>
    <row r="221" spans="1:6" ht="21.75" customHeight="1">
      <c r="A221" s="15" t="s">
        <v>149</v>
      </c>
      <c r="B221" s="27" t="s">
        <v>207</v>
      </c>
      <c r="C221" s="9">
        <v>200</v>
      </c>
      <c r="D221" s="8" t="s">
        <v>13</v>
      </c>
      <c r="E221" s="10">
        <f>SUM('[1]9'!G368)</f>
        <v>198.1</v>
      </c>
      <c r="F221" s="10">
        <f>SUM('[1]9'!H368)</f>
        <v>198.1</v>
      </c>
    </row>
    <row r="222" spans="1:6" ht="35.25" customHeight="1">
      <c r="A222" s="13" t="s">
        <v>15</v>
      </c>
      <c r="B222" s="27" t="s">
        <v>207</v>
      </c>
      <c r="C222" s="9">
        <v>600</v>
      </c>
      <c r="D222" s="8"/>
      <c r="E222" s="10">
        <f>E223</f>
        <v>261.7</v>
      </c>
      <c r="F222" s="10">
        <f>F223</f>
        <v>261.7</v>
      </c>
    </row>
    <row r="223" spans="1:6" ht="19.5" customHeight="1">
      <c r="A223" s="15" t="s">
        <v>46</v>
      </c>
      <c r="B223" s="27" t="s">
        <v>207</v>
      </c>
      <c r="C223" s="9">
        <v>600</v>
      </c>
      <c r="D223" s="8" t="s">
        <v>13</v>
      </c>
      <c r="E223" s="10">
        <f>SUM('[1]9'!G371)</f>
        <v>261.7</v>
      </c>
      <c r="F223" s="10">
        <f>SUM('[1]9'!H371)</f>
        <v>261.7</v>
      </c>
    </row>
    <row r="224" spans="1:6" ht="60.75" customHeight="1">
      <c r="A224" s="15" t="s">
        <v>290</v>
      </c>
      <c r="B224" s="27" t="s">
        <v>206</v>
      </c>
      <c r="C224" s="9"/>
      <c r="D224" s="8"/>
      <c r="E224" s="10">
        <f>E227+E229+E225</f>
        <v>364.5</v>
      </c>
      <c r="F224" s="10">
        <f>F227+F229+F225</f>
        <v>364.5</v>
      </c>
    </row>
    <row r="225" spans="1:6" ht="34.5" customHeight="1">
      <c r="A225" s="13" t="s">
        <v>156</v>
      </c>
      <c r="B225" s="27" t="s">
        <v>206</v>
      </c>
      <c r="C225" s="9">
        <v>200</v>
      </c>
      <c r="D225" s="8"/>
      <c r="E225" s="10">
        <f>SUM(E226)</f>
        <v>139.5</v>
      </c>
      <c r="F225" s="10">
        <f>SUM(F226)</f>
        <v>139.5</v>
      </c>
    </row>
    <row r="226" spans="1:6" ht="27" customHeight="1">
      <c r="A226" s="15" t="s">
        <v>46</v>
      </c>
      <c r="B226" s="27" t="s">
        <v>206</v>
      </c>
      <c r="C226" s="9">
        <v>200</v>
      </c>
      <c r="D226" s="8" t="s">
        <v>13</v>
      </c>
      <c r="E226" s="10">
        <f>SUM('[1]9'!G66)</f>
        <v>139.5</v>
      </c>
      <c r="F226" s="10">
        <f>SUM('[1]9'!H66)</f>
        <v>139.5</v>
      </c>
    </row>
    <row r="227" spans="1:6" ht="31.5" customHeight="1">
      <c r="A227" s="13" t="s">
        <v>156</v>
      </c>
      <c r="B227" s="72" t="s">
        <v>206</v>
      </c>
      <c r="C227" s="9">
        <v>200</v>
      </c>
      <c r="D227" s="8"/>
      <c r="E227" s="10">
        <f>E228</f>
        <v>37</v>
      </c>
      <c r="F227" s="10">
        <f>F228</f>
        <v>37</v>
      </c>
    </row>
    <row r="228" spans="1:6" ht="24.75" customHeight="1">
      <c r="A228" s="15" t="s">
        <v>186</v>
      </c>
      <c r="B228" s="27" t="s">
        <v>206</v>
      </c>
      <c r="C228" s="9">
        <v>200</v>
      </c>
      <c r="D228" s="8" t="s">
        <v>26</v>
      </c>
      <c r="E228" s="10">
        <f>SUM('[1]9'!G152)</f>
        <v>37</v>
      </c>
      <c r="F228" s="10">
        <f>SUM('[1]9'!H152)</f>
        <v>37</v>
      </c>
    </row>
    <row r="229" spans="1:6" ht="37.5" customHeight="1">
      <c r="A229" s="13" t="s">
        <v>15</v>
      </c>
      <c r="B229" s="27" t="s">
        <v>206</v>
      </c>
      <c r="C229" s="9">
        <v>600</v>
      </c>
      <c r="D229" s="8"/>
      <c r="E229" s="10">
        <f>SUM(E230)</f>
        <v>188</v>
      </c>
      <c r="F229" s="10">
        <f>SUM(F230)</f>
        <v>188</v>
      </c>
    </row>
    <row r="230" spans="1:6" ht="21" customHeight="1">
      <c r="A230" s="15" t="s">
        <v>186</v>
      </c>
      <c r="B230" s="27" t="s">
        <v>206</v>
      </c>
      <c r="C230" s="9">
        <v>600</v>
      </c>
      <c r="D230" s="8" t="s">
        <v>26</v>
      </c>
      <c r="E230" s="10">
        <f>SUM('[1]9'!G155)</f>
        <v>188</v>
      </c>
      <c r="F230" s="10">
        <f>SUM('[1]9'!H155)</f>
        <v>188</v>
      </c>
    </row>
    <row r="231" spans="1:6" ht="64.5" customHeight="1">
      <c r="A231" s="15" t="s">
        <v>272</v>
      </c>
      <c r="B231" s="27" t="s">
        <v>273</v>
      </c>
      <c r="C231" s="9"/>
      <c r="D231" s="8"/>
      <c r="E231" s="10">
        <f>SUM(E232)</f>
        <v>226.8</v>
      </c>
      <c r="F231" s="10">
        <f>SUM(F232)</f>
        <v>226.8</v>
      </c>
    </row>
    <row r="232" spans="1:6" ht="35.25" customHeight="1">
      <c r="A232" s="13" t="s">
        <v>156</v>
      </c>
      <c r="B232" s="27" t="s">
        <v>273</v>
      </c>
      <c r="C232" s="9">
        <v>200</v>
      </c>
      <c r="D232" s="8"/>
      <c r="E232" s="10">
        <f>SUM(E233)</f>
        <v>226.8</v>
      </c>
      <c r="F232" s="10">
        <f>SUM(F233)</f>
        <v>226.8</v>
      </c>
    </row>
    <row r="233" spans="1:6" ht="27" customHeight="1">
      <c r="A233" s="15" t="s">
        <v>149</v>
      </c>
      <c r="B233" s="27" t="s">
        <v>273</v>
      </c>
      <c r="C233" s="9">
        <v>200</v>
      </c>
      <c r="D233" s="8" t="s">
        <v>24</v>
      </c>
      <c r="E233" s="10">
        <f>SUM('[1]9'!G615)</f>
        <v>226.8</v>
      </c>
      <c r="F233" s="10">
        <f>SUM('[1]9'!H615)</f>
        <v>226.8</v>
      </c>
    </row>
    <row r="234" spans="1:6" ht="46.5" customHeight="1">
      <c r="A234" s="15" t="s">
        <v>219</v>
      </c>
      <c r="B234" s="27" t="s">
        <v>218</v>
      </c>
      <c r="C234" s="9"/>
      <c r="D234" s="8"/>
      <c r="E234" s="10">
        <f>E235+E237</f>
        <v>40.4</v>
      </c>
      <c r="F234" s="10">
        <f>F235+F237</f>
        <v>40.4</v>
      </c>
    </row>
    <row r="235" spans="1:6" ht="37.5" customHeight="1">
      <c r="A235" s="13" t="s">
        <v>156</v>
      </c>
      <c r="B235" s="27" t="s">
        <v>218</v>
      </c>
      <c r="C235" s="9">
        <v>200</v>
      </c>
      <c r="D235" s="8"/>
      <c r="E235" s="10">
        <f>E236</f>
        <v>32</v>
      </c>
      <c r="F235" s="10">
        <f>F236</f>
        <v>32</v>
      </c>
    </row>
    <row r="236" spans="1:6" ht="20.25" customHeight="1">
      <c r="A236" s="15" t="s">
        <v>186</v>
      </c>
      <c r="B236" s="27" t="s">
        <v>218</v>
      </c>
      <c r="C236" s="9">
        <v>200</v>
      </c>
      <c r="D236" s="8" t="s">
        <v>26</v>
      </c>
      <c r="E236" s="10">
        <f>SUM('[1]9'!G159)</f>
        <v>32</v>
      </c>
      <c r="F236" s="10">
        <f>SUM('[1]9'!H159)</f>
        <v>32</v>
      </c>
    </row>
    <row r="237" spans="1:6" ht="31.5" customHeight="1">
      <c r="A237" s="13" t="s">
        <v>156</v>
      </c>
      <c r="B237" s="72" t="s">
        <v>218</v>
      </c>
      <c r="C237" s="9">
        <v>200</v>
      </c>
      <c r="D237" s="8"/>
      <c r="E237" s="10">
        <f>E238</f>
        <v>8.4</v>
      </c>
      <c r="F237" s="10">
        <f>F238</f>
        <v>8.4</v>
      </c>
    </row>
    <row r="238" spans="1:6" ht="27.75" customHeight="1">
      <c r="A238" s="15" t="s">
        <v>149</v>
      </c>
      <c r="B238" s="27" t="s">
        <v>218</v>
      </c>
      <c r="C238" s="9">
        <v>200</v>
      </c>
      <c r="D238" s="8" t="s">
        <v>24</v>
      </c>
      <c r="E238" s="10">
        <f>SUM('[1]9'!G619)</f>
        <v>8.4</v>
      </c>
      <c r="F238" s="10">
        <f>SUM('[1]9'!H619)</f>
        <v>8.4</v>
      </c>
    </row>
    <row r="239" spans="1:6" ht="46.5" customHeight="1">
      <c r="A239" s="12" t="s">
        <v>201</v>
      </c>
      <c r="B239" s="27" t="s">
        <v>202</v>
      </c>
      <c r="C239" s="9"/>
      <c r="D239" s="8"/>
      <c r="E239" s="10">
        <f>E240+E242+E244</f>
        <v>62.4</v>
      </c>
      <c r="F239" s="10">
        <f>F240+F242+F244</f>
        <v>62.4</v>
      </c>
    </row>
    <row r="240" spans="1:6" ht="34.5" customHeight="1">
      <c r="A240" s="13" t="s">
        <v>156</v>
      </c>
      <c r="B240" s="27" t="s">
        <v>202</v>
      </c>
      <c r="C240" s="9">
        <v>200</v>
      </c>
      <c r="D240" s="8"/>
      <c r="E240" s="10">
        <f>E241</f>
        <v>14.4</v>
      </c>
      <c r="F240" s="10">
        <f>F241</f>
        <v>14.4</v>
      </c>
    </row>
    <row r="241" spans="1:6" ht="30.75" customHeight="1">
      <c r="A241" s="15" t="s">
        <v>149</v>
      </c>
      <c r="B241" s="27" t="s">
        <v>202</v>
      </c>
      <c r="C241" s="9">
        <v>200</v>
      </c>
      <c r="D241" s="8" t="s">
        <v>24</v>
      </c>
      <c r="E241" s="10">
        <f>SUM('[1]9'!G623)</f>
        <v>14.4</v>
      </c>
      <c r="F241" s="10">
        <f>SUM('[1]9'!H623)</f>
        <v>14.4</v>
      </c>
    </row>
    <row r="242" spans="1:6" ht="38.25" customHeight="1">
      <c r="A242" s="13" t="s">
        <v>15</v>
      </c>
      <c r="B242" s="27" t="s">
        <v>202</v>
      </c>
      <c r="C242" s="9">
        <v>600</v>
      </c>
      <c r="D242" s="8"/>
      <c r="E242" s="10">
        <f>E243</f>
        <v>30</v>
      </c>
      <c r="F242" s="10">
        <f>F243</f>
        <v>30</v>
      </c>
    </row>
    <row r="243" spans="1:6" ht="27" customHeight="1">
      <c r="A243" s="15" t="s">
        <v>46</v>
      </c>
      <c r="B243" s="27" t="s">
        <v>202</v>
      </c>
      <c r="C243" s="9">
        <v>600</v>
      </c>
      <c r="D243" s="8" t="s">
        <v>13</v>
      </c>
      <c r="E243" s="10">
        <f>SUM('[1]9'!G375)</f>
        <v>30</v>
      </c>
      <c r="F243" s="10">
        <f>SUM('[1]9'!H375)</f>
        <v>30</v>
      </c>
    </row>
    <row r="244" spans="1:6" ht="47.25" customHeight="1">
      <c r="A244" s="13" t="s">
        <v>15</v>
      </c>
      <c r="B244" s="27" t="s">
        <v>202</v>
      </c>
      <c r="C244" s="9">
        <v>600</v>
      </c>
      <c r="D244" s="8"/>
      <c r="E244" s="10">
        <f>E245</f>
        <v>18</v>
      </c>
      <c r="F244" s="10">
        <f>F245</f>
        <v>18</v>
      </c>
    </row>
    <row r="245" spans="1:6" ht="29.25" customHeight="1">
      <c r="A245" s="15" t="s">
        <v>186</v>
      </c>
      <c r="B245" s="27" t="s">
        <v>202</v>
      </c>
      <c r="C245" s="9">
        <v>600</v>
      </c>
      <c r="D245" s="8" t="s">
        <v>26</v>
      </c>
      <c r="E245" s="10">
        <f>SUM('[1]9'!G163)</f>
        <v>18</v>
      </c>
      <c r="F245" s="10">
        <f>SUM('[1]9'!H163)</f>
        <v>18</v>
      </c>
    </row>
    <row r="246" spans="1:6" ht="50.25" customHeight="1">
      <c r="A246" s="15" t="s">
        <v>209</v>
      </c>
      <c r="B246" s="27" t="s">
        <v>211</v>
      </c>
      <c r="C246" s="9"/>
      <c r="D246" s="8"/>
      <c r="E246" s="10">
        <f aca="true" t="shared" si="0" ref="E246:F248">E247</f>
        <v>789</v>
      </c>
      <c r="F246" s="10">
        <f t="shared" si="0"/>
        <v>789</v>
      </c>
    </row>
    <row r="247" spans="1:6" ht="54" customHeight="1">
      <c r="A247" s="15" t="s">
        <v>210</v>
      </c>
      <c r="B247" s="72" t="s">
        <v>212</v>
      </c>
      <c r="C247" s="76"/>
      <c r="D247" s="77"/>
      <c r="E247" s="68">
        <f t="shared" si="0"/>
        <v>789</v>
      </c>
      <c r="F247" s="68">
        <f t="shared" si="0"/>
        <v>789</v>
      </c>
    </row>
    <row r="248" spans="1:6" ht="36" customHeight="1">
      <c r="A248" s="13" t="s">
        <v>156</v>
      </c>
      <c r="B248" s="72" t="s">
        <v>212</v>
      </c>
      <c r="C248" s="76">
        <v>200</v>
      </c>
      <c r="D248" s="77"/>
      <c r="E248" s="68">
        <f t="shared" si="0"/>
        <v>789</v>
      </c>
      <c r="F248" s="68">
        <f t="shared" si="0"/>
        <v>789</v>
      </c>
    </row>
    <row r="249" spans="1:6" ht="21" customHeight="1">
      <c r="A249" s="15" t="s">
        <v>225</v>
      </c>
      <c r="B249" s="27" t="s">
        <v>212</v>
      </c>
      <c r="C249" s="9">
        <v>200</v>
      </c>
      <c r="D249" s="8" t="s">
        <v>27</v>
      </c>
      <c r="E249" s="10">
        <f>SUM('[1]9'!G803)</f>
        <v>789</v>
      </c>
      <c r="F249" s="10">
        <f>SUM('[1]9'!H803)</f>
        <v>789</v>
      </c>
    </row>
    <row r="250" spans="1:6" ht="61.5" customHeight="1">
      <c r="A250" s="15" t="s">
        <v>291</v>
      </c>
      <c r="B250" s="45" t="s">
        <v>292</v>
      </c>
      <c r="C250" s="9"/>
      <c r="D250" s="8"/>
      <c r="E250" s="10">
        <f>E251</f>
        <v>1200</v>
      </c>
      <c r="F250" s="10">
        <f>F251</f>
        <v>1200</v>
      </c>
    </row>
    <row r="251" spans="1:6" ht="36" customHeight="1">
      <c r="A251" s="15" t="s">
        <v>213</v>
      </c>
      <c r="B251" s="45" t="s">
        <v>292</v>
      </c>
      <c r="C251" s="9">
        <v>400</v>
      </c>
      <c r="D251" s="8"/>
      <c r="E251" s="10">
        <f>E252</f>
        <v>1200</v>
      </c>
      <c r="F251" s="10">
        <f>F252</f>
        <v>1200</v>
      </c>
    </row>
    <row r="252" spans="1:6" ht="30.75" customHeight="1">
      <c r="A252" s="13" t="s">
        <v>214</v>
      </c>
      <c r="B252" s="45" t="s">
        <v>292</v>
      </c>
      <c r="C252" s="9">
        <v>400</v>
      </c>
      <c r="D252" s="8" t="s">
        <v>131</v>
      </c>
      <c r="E252" s="10">
        <f>SUM('[1]9'!G707)</f>
        <v>1200</v>
      </c>
      <c r="F252" s="10">
        <f>SUM('[1]9'!H707)</f>
        <v>1200</v>
      </c>
    </row>
    <row r="253" spans="1:6" ht="44.25" customHeight="1">
      <c r="A253" s="15" t="s">
        <v>279</v>
      </c>
      <c r="B253" s="27" t="s">
        <v>150</v>
      </c>
      <c r="C253" s="9"/>
      <c r="D253" s="8"/>
      <c r="E253" s="10">
        <f>E254+E292</f>
        <v>113945.09999999998</v>
      </c>
      <c r="F253" s="10">
        <f>F254+F292</f>
        <v>114704.5</v>
      </c>
    </row>
    <row r="254" spans="1:6" ht="52.5" customHeight="1">
      <c r="A254" s="15" t="s">
        <v>203</v>
      </c>
      <c r="B254" s="27" t="s">
        <v>231</v>
      </c>
      <c r="C254" s="9"/>
      <c r="D254" s="8"/>
      <c r="E254" s="10">
        <f>E255+E258+E263+E266+E268+E271+E283+E286+E289</f>
        <v>72561.39999999998</v>
      </c>
      <c r="F254" s="10">
        <f>F255+F258+F263+F266+F268+F271+F283+F286+F289</f>
        <v>72791.4</v>
      </c>
    </row>
    <row r="255" spans="1:6" ht="48" customHeight="1">
      <c r="A255" s="15" t="s">
        <v>306</v>
      </c>
      <c r="B255" s="72" t="s">
        <v>246</v>
      </c>
      <c r="C255" s="76"/>
      <c r="D255" s="77"/>
      <c r="E255" s="10">
        <f>SUM(E257)</f>
        <v>2051</v>
      </c>
      <c r="F255" s="10">
        <f>SUM(F257)</f>
        <v>2051</v>
      </c>
    </row>
    <row r="256" spans="1:6" ht="78" customHeight="1">
      <c r="A256" s="15" t="s">
        <v>6</v>
      </c>
      <c r="B256" s="72" t="s">
        <v>246</v>
      </c>
      <c r="C256" s="76">
        <v>100</v>
      </c>
      <c r="D256" s="77"/>
      <c r="E256" s="10">
        <f>SUM(E257)</f>
        <v>2051</v>
      </c>
      <c r="F256" s="10">
        <f>SUM(F257)</f>
        <v>2051</v>
      </c>
    </row>
    <row r="257" spans="1:6" ht="53.25" customHeight="1">
      <c r="A257" s="15" t="s">
        <v>247</v>
      </c>
      <c r="B257" s="27" t="s">
        <v>246</v>
      </c>
      <c r="C257" s="9">
        <v>100</v>
      </c>
      <c r="D257" s="8" t="s">
        <v>34</v>
      </c>
      <c r="E257" s="10">
        <f>SUM('[1]9'!G496)</f>
        <v>2051</v>
      </c>
      <c r="F257" s="10">
        <f>SUM('[1]9'!H496)</f>
        <v>2051</v>
      </c>
    </row>
    <row r="258" spans="1:6" ht="37.5" customHeight="1">
      <c r="A258" s="15" t="s">
        <v>307</v>
      </c>
      <c r="B258" s="27" t="s">
        <v>248</v>
      </c>
      <c r="C258" s="9"/>
      <c r="D258" s="8"/>
      <c r="E258" s="10">
        <f>SUM(E259)</f>
        <v>26680.799999999996</v>
      </c>
      <c r="F258" s="10">
        <f>SUM(F259)</f>
        <v>28591.799999999996</v>
      </c>
    </row>
    <row r="259" spans="1:6" ht="80.25" customHeight="1">
      <c r="A259" s="15" t="s">
        <v>6</v>
      </c>
      <c r="B259" s="27" t="s">
        <v>248</v>
      </c>
      <c r="C259" s="9">
        <v>100</v>
      </c>
      <c r="D259" s="8"/>
      <c r="E259" s="10">
        <f>E260+E261+E262</f>
        <v>26680.799999999996</v>
      </c>
      <c r="F259" s="10">
        <f>F260+F261+F262</f>
        <v>28591.799999999996</v>
      </c>
    </row>
    <row r="260" spans="1:6" ht="37.5" customHeight="1">
      <c r="A260" s="15" t="s">
        <v>249</v>
      </c>
      <c r="B260" s="27" t="s">
        <v>248</v>
      </c>
      <c r="C260" s="9">
        <v>100</v>
      </c>
      <c r="D260" s="8" t="s">
        <v>33</v>
      </c>
      <c r="E260" s="10">
        <f>SUM('[1]9'!G504)</f>
        <v>17463.1</v>
      </c>
      <c r="F260" s="10">
        <f>SUM('[1]9'!H504)</f>
        <v>18840.3</v>
      </c>
    </row>
    <row r="261" spans="1:6" ht="50.25" customHeight="1">
      <c r="A261" s="15" t="s">
        <v>250</v>
      </c>
      <c r="B261" s="27" t="s">
        <v>248</v>
      </c>
      <c r="C261" s="9">
        <v>100</v>
      </c>
      <c r="D261" s="8" t="s">
        <v>30</v>
      </c>
      <c r="E261" s="10">
        <f>SUM('[1]9'!G415)</f>
        <v>6927.6</v>
      </c>
      <c r="F261" s="10">
        <f>SUM('[1]9'!H415)</f>
        <v>7461.4</v>
      </c>
    </row>
    <row r="262" spans="1:6" ht="23.25" customHeight="1">
      <c r="A262" s="15" t="s">
        <v>149</v>
      </c>
      <c r="B262" s="27" t="s">
        <v>248</v>
      </c>
      <c r="C262" s="9">
        <v>100</v>
      </c>
      <c r="D262" s="8" t="s">
        <v>24</v>
      </c>
      <c r="E262" s="10">
        <f>SUM('[1]9'!G594)</f>
        <v>2290.1000000000004</v>
      </c>
      <c r="F262" s="10">
        <f>SUM('[1]9'!H594)</f>
        <v>2290.1000000000004</v>
      </c>
    </row>
    <row r="263" spans="1:6" ht="49.5" customHeight="1">
      <c r="A263" s="15" t="s">
        <v>308</v>
      </c>
      <c r="B263" s="72" t="s">
        <v>251</v>
      </c>
      <c r="C263" s="76"/>
      <c r="D263" s="77"/>
      <c r="E263" s="68">
        <f>SUM(E264)</f>
        <v>1859.3</v>
      </c>
      <c r="F263" s="68">
        <f>SUM(F264)</f>
        <v>1859.3</v>
      </c>
    </row>
    <row r="264" spans="1:6" ht="78.75" customHeight="1">
      <c r="A264" s="15" t="s">
        <v>6</v>
      </c>
      <c r="B264" s="72" t="s">
        <v>251</v>
      </c>
      <c r="C264" s="76">
        <v>100</v>
      </c>
      <c r="D264" s="77"/>
      <c r="E264" s="68">
        <f>E265</f>
        <v>1859.3</v>
      </c>
      <c r="F264" s="68">
        <f>F265</f>
        <v>1859.3</v>
      </c>
    </row>
    <row r="265" spans="1:6" ht="48" customHeight="1">
      <c r="A265" s="15" t="s">
        <v>250</v>
      </c>
      <c r="B265" s="27" t="s">
        <v>251</v>
      </c>
      <c r="C265" s="9">
        <v>100</v>
      </c>
      <c r="D265" s="8" t="s">
        <v>30</v>
      </c>
      <c r="E265" s="10">
        <f>SUM('[1]9'!G857)</f>
        <v>1859.3</v>
      </c>
      <c r="F265" s="10">
        <f>SUM('[1]9'!H857)</f>
        <v>1859.3</v>
      </c>
    </row>
    <row r="266" spans="1:6" ht="51.75" customHeight="1">
      <c r="A266" s="15" t="s">
        <v>277</v>
      </c>
      <c r="B266" s="11" t="s">
        <v>252</v>
      </c>
      <c r="C266" s="9"/>
      <c r="D266" s="8"/>
      <c r="E266" s="10">
        <f>SUM(E267)</f>
        <v>6232</v>
      </c>
      <c r="F266" s="10">
        <f>SUM(F267)</f>
        <v>7176.7</v>
      </c>
    </row>
    <row r="267" spans="1:6" ht="15.75" customHeight="1">
      <c r="A267" s="15" t="s">
        <v>149</v>
      </c>
      <c r="B267" s="11" t="s">
        <v>252</v>
      </c>
      <c r="C267" s="9">
        <v>100</v>
      </c>
      <c r="D267" s="8" t="s">
        <v>24</v>
      </c>
      <c r="E267" s="10">
        <f>SUM('[1]9'!G446)</f>
        <v>6232</v>
      </c>
      <c r="F267" s="10">
        <f>SUM('[1]9'!H446)</f>
        <v>7176.7</v>
      </c>
    </row>
    <row r="268" spans="1:6" ht="61.5" customHeight="1">
      <c r="A268" s="39" t="s">
        <v>309</v>
      </c>
      <c r="B268" s="11" t="s">
        <v>253</v>
      </c>
      <c r="C268" s="9"/>
      <c r="D268" s="8"/>
      <c r="E268" s="10">
        <f>SUM(E269)</f>
        <v>1204.2</v>
      </c>
      <c r="F268" s="10">
        <f>SUM(F269)</f>
        <v>1297.8</v>
      </c>
    </row>
    <row r="269" spans="1:6" ht="79.5" customHeight="1">
      <c r="A269" s="15" t="s">
        <v>6</v>
      </c>
      <c r="B269" s="11" t="s">
        <v>253</v>
      </c>
      <c r="C269" s="9">
        <v>100</v>
      </c>
      <c r="D269" s="8"/>
      <c r="E269" s="10">
        <f>SUM(E270)</f>
        <v>1204.2</v>
      </c>
      <c r="F269" s="10">
        <f>SUM(F270)</f>
        <v>1297.8</v>
      </c>
    </row>
    <row r="270" spans="1:6" ht="21.75" customHeight="1">
      <c r="A270" s="39" t="s">
        <v>52</v>
      </c>
      <c r="B270" s="11" t="s">
        <v>253</v>
      </c>
      <c r="C270" s="9">
        <v>100</v>
      </c>
      <c r="D270" s="8" t="s">
        <v>28</v>
      </c>
      <c r="E270" s="10">
        <f>SUM('[1]9'!G811)</f>
        <v>1204.2</v>
      </c>
      <c r="F270" s="10">
        <f>SUM('[1]9'!H811)</f>
        <v>1297.8</v>
      </c>
    </row>
    <row r="271" spans="1:6" ht="192" customHeight="1">
      <c r="A271" s="46" t="s">
        <v>310</v>
      </c>
      <c r="B271" s="27" t="s">
        <v>293</v>
      </c>
      <c r="C271" s="9"/>
      <c r="D271" s="8"/>
      <c r="E271" s="10">
        <f>SUM(E272:E282)</f>
        <v>32681.399999999998</v>
      </c>
      <c r="F271" s="10">
        <f>SUM(F272:F282)</f>
        <v>29910.399999999994</v>
      </c>
    </row>
    <row r="272" spans="1:6" ht="66" customHeight="1">
      <c r="A272" s="13" t="s">
        <v>263</v>
      </c>
      <c r="B272" s="27" t="s">
        <v>293</v>
      </c>
      <c r="C272" s="9">
        <v>100</v>
      </c>
      <c r="D272" s="8" t="s">
        <v>33</v>
      </c>
      <c r="E272" s="10">
        <f>SUM('[1]9'!G509)</f>
        <v>5623.700000000001</v>
      </c>
      <c r="F272" s="10">
        <f>SUM('[1]9'!H509)</f>
        <v>5159.4</v>
      </c>
    </row>
    <row r="273" spans="1:6" ht="51" customHeight="1">
      <c r="A273" s="13" t="s">
        <v>264</v>
      </c>
      <c r="B273" s="27" t="s">
        <v>293</v>
      </c>
      <c r="C273" s="9">
        <v>100</v>
      </c>
      <c r="D273" s="8" t="s">
        <v>30</v>
      </c>
      <c r="E273" s="10">
        <f>SUM('[1]9'!G862+'[1]9'!G422+'[1]9'!G424)</f>
        <v>12597.5</v>
      </c>
      <c r="F273" s="10">
        <f>SUM('[1]9'!H422+'[1]9'!H862+'[1]9'!H424)</f>
        <v>12981.8</v>
      </c>
    </row>
    <row r="274" spans="1:6" ht="24.75" customHeight="1">
      <c r="A274" s="13" t="s">
        <v>149</v>
      </c>
      <c r="B274" s="27" t="s">
        <v>293</v>
      </c>
      <c r="C274" s="9">
        <v>100</v>
      </c>
      <c r="D274" s="8" t="s">
        <v>24</v>
      </c>
      <c r="E274" s="10">
        <f>SUM('[1]9'!G451+'[1]9'!G599+'[1]9'!G629)</f>
        <v>5727.2</v>
      </c>
      <c r="F274" s="10">
        <f>SUM('[1]9'!H451+'[1]9'!H599+'[1]9'!H629)</f>
        <v>5198</v>
      </c>
    </row>
    <row r="275" spans="1:6" ht="49.5" customHeight="1">
      <c r="A275" s="13" t="s">
        <v>243</v>
      </c>
      <c r="B275" s="27" t="s">
        <v>293</v>
      </c>
      <c r="C275" s="9">
        <v>100</v>
      </c>
      <c r="D275" s="8" t="s">
        <v>244</v>
      </c>
      <c r="E275" s="10">
        <f>SUM('[1]9'!G674)</f>
        <v>1105.1999999999998</v>
      </c>
      <c r="F275" s="10">
        <f>SUM('[1]9'!H674)</f>
        <v>1013.9000000000001</v>
      </c>
    </row>
    <row r="276" spans="1:6" ht="26.25" customHeight="1">
      <c r="A276" s="39" t="s">
        <v>265</v>
      </c>
      <c r="B276" s="27" t="s">
        <v>293</v>
      </c>
      <c r="C276" s="9">
        <v>100</v>
      </c>
      <c r="D276" s="8" t="s">
        <v>129</v>
      </c>
      <c r="E276" s="10">
        <f>SUM('[1]9'!G31)</f>
        <v>181.1</v>
      </c>
      <c r="F276" s="10">
        <f>SUM('[1]9'!H31)</f>
        <v>166.1</v>
      </c>
    </row>
    <row r="277" spans="1:6" ht="21.75" customHeight="1">
      <c r="A277" s="39" t="s">
        <v>265</v>
      </c>
      <c r="B277" s="27" t="s">
        <v>293</v>
      </c>
      <c r="C277" s="9">
        <v>600</v>
      </c>
      <c r="D277" s="8" t="s">
        <v>129</v>
      </c>
      <c r="E277" s="10">
        <f>SUM('[1]9'!G265)</f>
        <v>945.1</v>
      </c>
      <c r="F277" s="10">
        <f>SUM('[1]9'!H265)</f>
        <v>840.8</v>
      </c>
    </row>
    <row r="278" spans="1:6" ht="23.25" customHeight="1">
      <c r="A278" s="39" t="s">
        <v>46</v>
      </c>
      <c r="B278" s="27" t="s">
        <v>293</v>
      </c>
      <c r="C278" s="9">
        <v>100</v>
      </c>
      <c r="D278" s="8" t="s">
        <v>13</v>
      </c>
      <c r="E278" s="10">
        <f>SUM('[1]9'!G381)</f>
        <v>1017.3</v>
      </c>
      <c r="F278" s="10">
        <f>SUM('[1]9'!H381)</f>
        <v>1017.3</v>
      </c>
    </row>
    <row r="279" spans="1:6" ht="23.25" customHeight="1">
      <c r="A279" s="39" t="s">
        <v>266</v>
      </c>
      <c r="B279" s="27" t="s">
        <v>293</v>
      </c>
      <c r="C279" s="9">
        <v>100</v>
      </c>
      <c r="D279" s="8" t="s">
        <v>25</v>
      </c>
      <c r="E279" s="10">
        <f>SUM('[1]9'!G107)</f>
        <v>237.7</v>
      </c>
      <c r="F279" s="10">
        <f>SUM('[1]9'!H107)</f>
        <v>349.6</v>
      </c>
    </row>
    <row r="280" spans="1:6" ht="21.75" customHeight="1">
      <c r="A280" s="39" t="s">
        <v>266</v>
      </c>
      <c r="B280" s="27" t="s">
        <v>293</v>
      </c>
      <c r="C280" s="9">
        <v>600</v>
      </c>
      <c r="D280" s="8" t="s">
        <v>25</v>
      </c>
      <c r="E280" s="10">
        <f>SUM('[1]9'!G123+'[1]9'!G88)</f>
        <v>4659.8</v>
      </c>
      <c r="F280" s="10">
        <f>SUM('[1]9'!H123+'[1]9'!H88)</f>
        <v>2645.2</v>
      </c>
    </row>
    <row r="281" spans="1:6" ht="25.5" customHeight="1">
      <c r="A281" s="39" t="s">
        <v>267</v>
      </c>
      <c r="B281" s="27" t="s">
        <v>293</v>
      </c>
      <c r="C281" s="9">
        <v>100</v>
      </c>
      <c r="D281" s="8" t="s">
        <v>26</v>
      </c>
      <c r="E281" s="10">
        <f>SUM('[1]9'!G169)</f>
        <v>206.2</v>
      </c>
      <c r="F281" s="10">
        <f>SUM('[1]9'!H169)</f>
        <v>189.1</v>
      </c>
    </row>
    <row r="282" spans="1:6" ht="24" customHeight="1">
      <c r="A282" s="39" t="s">
        <v>52</v>
      </c>
      <c r="B282" s="27" t="s">
        <v>293</v>
      </c>
      <c r="C282" s="9">
        <v>100</v>
      </c>
      <c r="D282" s="8" t="s">
        <v>28</v>
      </c>
      <c r="E282" s="10">
        <f>SUM('[1]9'!G816)</f>
        <v>380.6</v>
      </c>
      <c r="F282" s="10">
        <f>SUM('[1]9'!H816)</f>
        <v>349.2</v>
      </c>
    </row>
    <row r="283" spans="1:6" ht="180.75" customHeight="1">
      <c r="A283" s="46" t="s">
        <v>321</v>
      </c>
      <c r="B283" s="11" t="s">
        <v>285</v>
      </c>
      <c r="C283" s="9"/>
      <c r="D283" s="8"/>
      <c r="E283" s="10">
        <f>E284</f>
        <v>381.3</v>
      </c>
      <c r="F283" s="10">
        <f>F284</f>
        <v>433</v>
      </c>
    </row>
    <row r="284" spans="1:6" ht="86.25" customHeight="1">
      <c r="A284" s="15" t="s">
        <v>6</v>
      </c>
      <c r="B284" s="11" t="s">
        <v>285</v>
      </c>
      <c r="C284" s="9">
        <v>100</v>
      </c>
      <c r="D284" s="8"/>
      <c r="E284" s="10">
        <f>E285</f>
        <v>381.3</v>
      </c>
      <c r="F284" s="10">
        <f>F285</f>
        <v>433</v>
      </c>
    </row>
    <row r="285" spans="1:6" ht="49.5" customHeight="1">
      <c r="A285" s="13" t="s">
        <v>264</v>
      </c>
      <c r="B285" s="11" t="s">
        <v>285</v>
      </c>
      <c r="C285" s="9">
        <v>100</v>
      </c>
      <c r="D285" s="8" t="s">
        <v>30</v>
      </c>
      <c r="E285" s="10">
        <f>SUM('[1]9'!G423)</f>
        <v>381.3</v>
      </c>
      <c r="F285" s="10">
        <f>SUM('[1]9'!H423)</f>
        <v>433</v>
      </c>
    </row>
    <row r="286" spans="1:6" ht="30" customHeight="1">
      <c r="A286" s="13" t="s">
        <v>322</v>
      </c>
      <c r="B286" s="27" t="s">
        <v>215</v>
      </c>
      <c r="C286" s="9"/>
      <c r="D286" s="8"/>
      <c r="E286" s="10">
        <f>E287</f>
        <v>51</v>
      </c>
      <c r="F286" s="10">
        <f>F287</f>
        <v>51</v>
      </c>
    </row>
    <row r="287" spans="1:6" ht="44.25" customHeight="1">
      <c r="A287" s="13" t="s">
        <v>54</v>
      </c>
      <c r="B287" s="27" t="s">
        <v>215</v>
      </c>
      <c r="C287" s="9">
        <v>200</v>
      </c>
      <c r="D287" s="8"/>
      <c r="E287" s="10">
        <f>E288</f>
        <v>51</v>
      </c>
      <c r="F287" s="10">
        <f>F288</f>
        <v>51</v>
      </c>
    </row>
    <row r="288" spans="1:6" ht="21.75" customHeight="1">
      <c r="A288" s="15" t="s">
        <v>149</v>
      </c>
      <c r="B288" s="27" t="s">
        <v>215</v>
      </c>
      <c r="C288" s="9">
        <v>200</v>
      </c>
      <c r="D288" s="8" t="s">
        <v>24</v>
      </c>
      <c r="E288" s="10">
        <f>SUM('[1]9'!G634)</f>
        <v>51</v>
      </c>
      <c r="F288" s="10">
        <f>SUM('[1]9'!H634)</f>
        <v>51</v>
      </c>
    </row>
    <row r="289" spans="1:6" ht="48.75" customHeight="1">
      <c r="A289" s="13" t="s">
        <v>286</v>
      </c>
      <c r="B289" s="27" t="s">
        <v>287</v>
      </c>
      <c r="C289" s="9"/>
      <c r="D289" s="8"/>
      <c r="E289" s="10">
        <f>E290</f>
        <v>1420.4</v>
      </c>
      <c r="F289" s="10">
        <f>F290</f>
        <v>1420.4</v>
      </c>
    </row>
    <row r="290" spans="1:6" ht="36" customHeight="1">
      <c r="A290" s="13" t="s">
        <v>160</v>
      </c>
      <c r="B290" s="27" t="s">
        <v>287</v>
      </c>
      <c r="C290" s="9">
        <v>200</v>
      </c>
      <c r="D290" s="8"/>
      <c r="E290" s="10">
        <f>E291</f>
        <v>1420.4</v>
      </c>
      <c r="F290" s="10">
        <f>F291</f>
        <v>1420.4</v>
      </c>
    </row>
    <row r="291" spans="1:6" ht="21.75" customHeight="1">
      <c r="A291" s="15" t="s">
        <v>149</v>
      </c>
      <c r="B291" s="27" t="s">
        <v>287</v>
      </c>
      <c r="C291" s="9">
        <v>200</v>
      </c>
      <c r="D291" s="8" t="s">
        <v>24</v>
      </c>
      <c r="E291" s="10">
        <f>SUM('[1]9'!G456)</f>
        <v>1420.4</v>
      </c>
      <c r="F291" s="10">
        <f>SUM('[1]9'!H456)</f>
        <v>1420.4</v>
      </c>
    </row>
    <row r="292" spans="1:6" ht="43.5" customHeight="1">
      <c r="A292" s="15" t="s">
        <v>208</v>
      </c>
      <c r="B292" s="27" t="s">
        <v>231</v>
      </c>
      <c r="C292" s="9"/>
      <c r="D292" s="8"/>
      <c r="E292" s="10">
        <f>E293+E296+E299</f>
        <v>41383.7</v>
      </c>
      <c r="F292" s="10">
        <f>F293+F296+F299</f>
        <v>41913.1</v>
      </c>
    </row>
    <row r="293" spans="1:6" ht="47.25" customHeight="1">
      <c r="A293" s="15" t="s">
        <v>311</v>
      </c>
      <c r="B293" s="72" t="s">
        <v>228</v>
      </c>
      <c r="C293" s="76"/>
      <c r="D293" s="77"/>
      <c r="E293" s="68">
        <f>E294</f>
        <v>9638.8</v>
      </c>
      <c r="F293" s="68">
        <f>F294</f>
        <v>10092.7</v>
      </c>
    </row>
    <row r="294" spans="1:6" ht="35.25" customHeight="1">
      <c r="A294" s="13" t="s">
        <v>18</v>
      </c>
      <c r="B294" s="72" t="s">
        <v>228</v>
      </c>
      <c r="C294" s="76">
        <v>500</v>
      </c>
      <c r="D294" s="77"/>
      <c r="E294" s="68">
        <f>SUM(E295)</f>
        <v>9638.8</v>
      </c>
      <c r="F294" s="68">
        <f>SUM(F295)</f>
        <v>10092.7</v>
      </c>
    </row>
    <row r="295" spans="1:6" ht="58.5" customHeight="1">
      <c r="A295" s="13" t="s">
        <v>53</v>
      </c>
      <c r="B295" s="72" t="s">
        <v>228</v>
      </c>
      <c r="C295" s="76">
        <v>500</v>
      </c>
      <c r="D295" s="77" t="s">
        <v>32</v>
      </c>
      <c r="E295" s="68">
        <f>SUM('[1]9'!G479)</f>
        <v>9638.8</v>
      </c>
      <c r="F295" s="68">
        <f>SUM('[1]9'!H479)</f>
        <v>10092.7</v>
      </c>
    </row>
    <row r="296" spans="1:6" ht="70.5" customHeight="1">
      <c r="A296" s="13" t="s">
        <v>312</v>
      </c>
      <c r="B296" s="72" t="s">
        <v>221</v>
      </c>
      <c r="C296" s="76"/>
      <c r="D296" s="77"/>
      <c r="E296" s="68">
        <f>E297</f>
        <v>31430.6</v>
      </c>
      <c r="F296" s="68">
        <f>F297</f>
        <v>31505.3</v>
      </c>
    </row>
    <row r="297" spans="1:6" ht="30" customHeight="1">
      <c r="A297" s="13" t="s">
        <v>18</v>
      </c>
      <c r="B297" s="72" t="s">
        <v>221</v>
      </c>
      <c r="C297" s="76">
        <v>500</v>
      </c>
      <c r="D297" s="77"/>
      <c r="E297" s="68">
        <f>E298</f>
        <v>31430.6</v>
      </c>
      <c r="F297" s="68">
        <f>F298</f>
        <v>31505.3</v>
      </c>
    </row>
    <row r="298" spans="1:6" ht="54" customHeight="1">
      <c r="A298" s="13" t="s">
        <v>53</v>
      </c>
      <c r="B298" s="72" t="s">
        <v>221</v>
      </c>
      <c r="C298" s="76">
        <v>500</v>
      </c>
      <c r="D298" s="77" t="s">
        <v>32</v>
      </c>
      <c r="E298" s="68">
        <f>SUM('[1]9'!G483)</f>
        <v>31430.6</v>
      </c>
      <c r="F298" s="68">
        <f>SUM('[1]9'!H483)</f>
        <v>31505.3</v>
      </c>
    </row>
    <row r="299" spans="1:6" ht="100.5" customHeight="1">
      <c r="A299" s="13" t="s">
        <v>313</v>
      </c>
      <c r="B299" s="72" t="s">
        <v>220</v>
      </c>
      <c r="C299" s="76"/>
      <c r="D299" s="77"/>
      <c r="E299" s="68">
        <f>E301</f>
        <v>314.3</v>
      </c>
      <c r="F299" s="68">
        <f>F301</f>
        <v>315.1</v>
      </c>
    </row>
    <row r="300" spans="1:6" ht="25.5" customHeight="1">
      <c r="A300" s="13" t="s">
        <v>18</v>
      </c>
      <c r="B300" s="72" t="s">
        <v>220</v>
      </c>
      <c r="C300" s="76">
        <v>500</v>
      </c>
      <c r="D300" s="77"/>
      <c r="E300" s="68">
        <f>E301</f>
        <v>314.3</v>
      </c>
      <c r="F300" s="68">
        <f>F301</f>
        <v>315.1</v>
      </c>
    </row>
    <row r="301" spans="1:6" ht="49.5" customHeight="1">
      <c r="A301" s="13" t="s">
        <v>53</v>
      </c>
      <c r="B301" s="72" t="s">
        <v>220</v>
      </c>
      <c r="C301" s="76">
        <v>500</v>
      </c>
      <c r="D301" s="77" t="s">
        <v>32</v>
      </c>
      <c r="E301" s="68">
        <f>SUM('[1]9'!G487)</f>
        <v>314.3</v>
      </c>
      <c r="F301" s="68">
        <f>SUM('[1]9'!H487)</f>
        <v>315.1</v>
      </c>
    </row>
    <row r="302" spans="1:6" ht="49.5" customHeight="1">
      <c r="A302" s="15" t="s">
        <v>204</v>
      </c>
      <c r="B302" s="27" t="s">
        <v>205</v>
      </c>
      <c r="C302" s="9"/>
      <c r="D302" s="8"/>
      <c r="E302" s="10">
        <f>E303+E312</f>
        <v>4229.1</v>
      </c>
      <c r="F302" s="10">
        <f>F303+F312</f>
        <v>4229.1</v>
      </c>
    </row>
    <row r="303" spans="1:6" ht="53.25" customHeight="1">
      <c r="A303" s="15" t="s">
        <v>254</v>
      </c>
      <c r="B303" s="72" t="s">
        <v>255</v>
      </c>
      <c r="C303" s="76"/>
      <c r="D303" s="77"/>
      <c r="E303" s="68">
        <f>SUM(E304+E306+E310+E308)</f>
        <v>3402.3</v>
      </c>
      <c r="F303" s="68">
        <f>SUM(F304+F306+F310+F308)</f>
        <v>3402.3</v>
      </c>
    </row>
    <row r="304" spans="1:6" ht="44.25" customHeight="1">
      <c r="A304" s="15" t="s">
        <v>6</v>
      </c>
      <c r="B304" s="72" t="s">
        <v>255</v>
      </c>
      <c r="C304" s="76">
        <v>100</v>
      </c>
      <c r="D304" s="77"/>
      <c r="E304" s="68">
        <f>SUM(E305)</f>
        <v>3041.2000000000003</v>
      </c>
      <c r="F304" s="68">
        <f>SUM(F305)</f>
        <v>3041.2000000000003</v>
      </c>
    </row>
    <row r="305" spans="1:6" ht="27" customHeight="1">
      <c r="A305" s="15" t="s">
        <v>149</v>
      </c>
      <c r="B305" s="72" t="s">
        <v>255</v>
      </c>
      <c r="C305" s="76">
        <v>100</v>
      </c>
      <c r="D305" s="77" t="s">
        <v>24</v>
      </c>
      <c r="E305" s="68">
        <f>SUM('[1]9'!G639)</f>
        <v>3041.2000000000003</v>
      </c>
      <c r="F305" s="68">
        <f>SUM('[1]9'!H639)</f>
        <v>3041.2000000000003</v>
      </c>
    </row>
    <row r="306" spans="1:6" ht="41.25" customHeight="1">
      <c r="A306" s="13" t="s">
        <v>156</v>
      </c>
      <c r="B306" s="72" t="s">
        <v>255</v>
      </c>
      <c r="C306" s="76">
        <v>200</v>
      </c>
      <c r="D306" s="77"/>
      <c r="E306" s="68">
        <f>SUM(E307)</f>
        <v>344.09999999999997</v>
      </c>
      <c r="F306" s="68">
        <f>SUM(F307)</f>
        <v>344.09999999999997</v>
      </c>
    </row>
    <row r="307" spans="1:6" ht="29.25" customHeight="1">
      <c r="A307" s="15" t="s">
        <v>149</v>
      </c>
      <c r="B307" s="72" t="s">
        <v>255</v>
      </c>
      <c r="C307" s="76">
        <v>200</v>
      </c>
      <c r="D307" s="77" t="s">
        <v>24</v>
      </c>
      <c r="E307" s="68">
        <f>SUM('[1]9'!G643)</f>
        <v>344.09999999999997</v>
      </c>
      <c r="F307" s="68">
        <f>SUM('[1]9'!H643)</f>
        <v>344.09999999999997</v>
      </c>
    </row>
    <row r="308" spans="1:6" ht="33" customHeight="1">
      <c r="A308" s="15" t="s">
        <v>213</v>
      </c>
      <c r="B308" s="72" t="s">
        <v>255</v>
      </c>
      <c r="C308" s="76">
        <v>400</v>
      </c>
      <c r="D308" s="77"/>
      <c r="E308" s="68">
        <f>SUM(E309)</f>
        <v>1</v>
      </c>
      <c r="F308" s="68">
        <f>SUM(F309)</f>
        <v>1</v>
      </c>
    </row>
    <row r="309" spans="1:6" ht="21" customHeight="1">
      <c r="A309" s="15" t="s">
        <v>149</v>
      </c>
      <c r="B309" s="72" t="s">
        <v>255</v>
      </c>
      <c r="C309" s="76">
        <v>400</v>
      </c>
      <c r="D309" s="77" t="s">
        <v>24</v>
      </c>
      <c r="E309" s="68">
        <f>SUM('[1]9'!G647)</f>
        <v>1</v>
      </c>
      <c r="F309" s="68">
        <f>SUM('[1]9'!H647)</f>
        <v>1</v>
      </c>
    </row>
    <row r="310" spans="1:6" ht="25.5" customHeight="1">
      <c r="A310" s="13" t="s">
        <v>245</v>
      </c>
      <c r="B310" s="72" t="s">
        <v>255</v>
      </c>
      <c r="C310" s="76">
        <v>800</v>
      </c>
      <c r="D310" s="77"/>
      <c r="E310" s="68">
        <f>SUM(E311)</f>
        <v>16</v>
      </c>
      <c r="F310" s="68">
        <f>SUM(F311)</f>
        <v>16</v>
      </c>
    </row>
    <row r="311" spans="1:6" ht="21" customHeight="1">
      <c r="A311" s="15" t="s">
        <v>149</v>
      </c>
      <c r="B311" s="72" t="s">
        <v>255</v>
      </c>
      <c r="C311" s="76">
        <v>800</v>
      </c>
      <c r="D311" s="77" t="s">
        <v>24</v>
      </c>
      <c r="E311" s="68">
        <f>SUM('[1]9'!G650)</f>
        <v>16</v>
      </c>
      <c r="F311" s="68">
        <f>SUM('[1]9'!H650)</f>
        <v>16</v>
      </c>
    </row>
    <row r="312" spans="1:6" ht="38.25" customHeight="1">
      <c r="A312" s="13" t="s">
        <v>156</v>
      </c>
      <c r="B312" s="72" t="s">
        <v>205</v>
      </c>
      <c r="C312" s="76">
        <v>200</v>
      </c>
      <c r="D312" s="77"/>
      <c r="E312" s="68">
        <f>E313</f>
        <v>826.8</v>
      </c>
      <c r="F312" s="68">
        <f>F313</f>
        <v>826.8</v>
      </c>
    </row>
    <row r="313" spans="1:6" ht="21" customHeight="1">
      <c r="A313" s="15" t="s">
        <v>149</v>
      </c>
      <c r="B313" s="72" t="s">
        <v>205</v>
      </c>
      <c r="C313" s="76">
        <v>200</v>
      </c>
      <c r="D313" s="77" t="s">
        <v>24</v>
      </c>
      <c r="E313" s="68">
        <f>SUM('[1]9'!G653)</f>
        <v>826.8</v>
      </c>
      <c r="F313" s="68">
        <f>SUM('[1]9'!H653)</f>
        <v>826.8</v>
      </c>
    </row>
    <row r="314" spans="1:6" ht="21.75" customHeight="1">
      <c r="A314" s="15" t="s">
        <v>36</v>
      </c>
      <c r="B314" s="72" t="s">
        <v>94</v>
      </c>
      <c r="C314" s="76"/>
      <c r="D314" s="77"/>
      <c r="E314" s="41">
        <f>E315+E318+E325+E337+E346+E355+E358+E400+E409+E414+E418</f>
        <v>14537.5</v>
      </c>
      <c r="F314" s="41">
        <f>F315+F318+F325+F337+F346+F355+F358+F400+F409+F414+F418</f>
        <v>14703.4</v>
      </c>
    </row>
    <row r="315" spans="1:6" ht="46.5" customHeight="1">
      <c r="A315" s="15" t="s">
        <v>113</v>
      </c>
      <c r="B315" s="27" t="s">
        <v>126</v>
      </c>
      <c r="C315" s="9"/>
      <c r="D315" s="8"/>
      <c r="E315" s="26">
        <f>E317</f>
        <v>44.8</v>
      </c>
      <c r="F315" s="26">
        <f>F317</f>
        <v>44.8</v>
      </c>
    </row>
    <row r="316" spans="1:6" ht="31.5" customHeight="1">
      <c r="A316" s="13" t="s">
        <v>156</v>
      </c>
      <c r="B316" s="27" t="s">
        <v>126</v>
      </c>
      <c r="C316" s="9">
        <v>200</v>
      </c>
      <c r="D316" s="8"/>
      <c r="E316" s="26">
        <f>E317</f>
        <v>44.8</v>
      </c>
      <c r="F316" s="26">
        <f>F317</f>
        <v>44.8</v>
      </c>
    </row>
    <row r="317" spans="1:6" ht="69" customHeight="1">
      <c r="A317" s="6" t="s">
        <v>38</v>
      </c>
      <c r="B317" s="27" t="s">
        <v>126</v>
      </c>
      <c r="C317" s="9">
        <v>200</v>
      </c>
      <c r="D317" s="8" t="s">
        <v>37</v>
      </c>
      <c r="E317" s="26">
        <f>SUM('[1]9'!G832)</f>
        <v>44.8</v>
      </c>
      <c r="F317" s="26">
        <f>SUM('[1]9'!H832)</f>
        <v>44.8</v>
      </c>
    </row>
    <row r="318" spans="1:6" ht="27" customHeight="1">
      <c r="A318" s="15" t="s">
        <v>136</v>
      </c>
      <c r="B318" s="27" t="s">
        <v>137</v>
      </c>
      <c r="C318" s="9"/>
      <c r="D318" s="8"/>
      <c r="E318" s="26">
        <f>E319+E321+E323</f>
        <v>518.3000000000001</v>
      </c>
      <c r="F318" s="26">
        <f>F319+F321+F323</f>
        <v>518.3000000000001</v>
      </c>
    </row>
    <row r="319" spans="1:6" ht="69" customHeight="1">
      <c r="A319" s="12" t="s">
        <v>93</v>
      </c>
      <c r="B319" s="72" t="s">
        <v>137</v>
      </c>
      <c r="C319" s="76">
        <v>100</v>
      </c>
      <c r="D319" s="77"/>
      <c r="E319" s="81">
        <f>E320</f>
        <v>468.30000000000007</v>
      </c>
      <c r="F319" s="81">
        <f>F320</f>
        <v>468.30000000000007</v>
      </c>
    </row>
    <row r="320" spans="1:6" ht="64.5" customHeight="1">
      <c r="A320" s="6" t="s">
        <v>38</v>
      </c>
      <c r="B320" s="72" t="s">
        <v>137</v>
      </c>
      <c r="C320" s="76">
        <v>100</v>
      </c>
      <c r="D320" s="77" t="s">
        <v>37</v>
      </c>
      <c r="E320" s="81">
        <f>SUM('[1]9'!G836)</f>
        <v>468.30000000000007</v>
      </c>
      <c r="F320" s="81">
        <f>SUM('[1]9'!H836)</f>
        <v>468.30000000000007</v>
      </c>
    </row>
    <row r="321" spans="1:6" ht="35.25" customHeight="1">
      <c r="A321" s="13" t="s">
        <v>138</v>
      </c>
      <c r="B321" s="72" t="s">
        <v>137</v>
      </c>
      <c r="C321" s="76">
        <v>200</v>
      </c>
      <c r="D321" s="77"/>
      <c r="E321" s="81">
        <f>E322</f>
        <v>45</v>
      </c>
      <c r="F321" s="81">
        <f>F322</f>
        <v>45</v>
      </c>
    </row>
    <row r="322" spans="1:6" ht="45.75" customHeight="1">
      <c r="A322" s="6" t="s">
        <v>38</v>
      </c>
      <c r="B322" s="72" t="s">
        <v>137</v>
      </c>
      <c r="C322" s="76">
        <v>200</v>
      </c>
      <c r="D322" s="77" t="s">
        <v>37</v>
      </c>
      <c r="E322" s="81">
        <f>SUM('[1]9'!G841)</f>
        <v>45</v>
      </c>
      <c r="F322" s="81">
        <f>SUM('[1]9'!H841)</f>
        <v>45</v>
      </c>
    </row>
    <row r="323" spans="1:6" ht="38.25" customHeight="1">
      <c r="A323" s="13" t="s">
        <v>138</v>
      </c>
      <c r="B323" s="72" t="s">
        <v>137</v>
      </c>
      <c r="C323" s="76">
        <v>200</v>
      </c>
      <c r="D323" s="77"/>
      <c r="E323" s="81">
        <f>E324</f>
        <v>5</v>
      </c>
      <c r="F323" s="81">
        <f>F324</f>
        <v>5</v>
      </c>
    </row>
    <row r="324" spans="1:6" ht="38.25" customHeight="1">
      <c r="A324" s="13" t="s">
        <v>45</v>
      </c>
      <c r="B324" s="72" t="s">
        <v>137</v>
      </c>
      <c r="C324" s="76">
        <v>200</v>
      </c>
      <c r="D324" s="77" t="s">
        <v>17</v>
      </c>
      <c r="E324" s="81">
        <f>SUM('[1]9'!G848)</f>
        <v>5</v>
      </c>
      <c r="F324" s="81">
        <f>SUM('[1]9'!H848)</f>
        <v>5</v>
      </c>
    </row>
    <row r="325" spans="1:6" ht="30.75" customHeight="1">
      <c r="A325" s="15" t="s">
        <v>121</v>
      </c>
      <c r="B325" s="27" t="s">
        <v>98</v>
      </c>
      <c r="C325" s="14"/>
      <c r="D325" s="11"/>
      <c r="E325" s="10">
        <f>E328+E330+E332+E326+E334</f>
        <v>2797.1000000000004</v>
      </c>
      <c r="F325" s="10">
        <f>F328+F330+F332+F326+F334</f>
        <v>2819</v>
      </c>
    </row>
    <row r="326" spans="1:6" ht="66" customHeight="1">
      <c r="A326" s="12" t="s">
        <v>93</v>
      </c>
      <c r="B326" s="18" t="s">
        <v>98</v>
      </c>
      <c r="C326" s="9">
        <v>100</v>
      </c>
      <c r="D326" s="8"/>
      <c r="E326" s="10">
        <f>SUM(E327)</f>
        <v>27</v>
      </c>
      <c r="F326" s="10">
        <f>SUM(F327)</f>
        <v>27</v>
      </c>
    </row>
    <row r="327" spans="1:6" ht="72.75" customHeight="1">
      <c r="A327" s="15" t="s">
        <v>39</v>
      </c>
      <c r="B327" s="82" t="s">
        <v>98</v>
      </c>
      <c r="C327" s="76">
        <v>100</v>
      </c>
      <c r="D327" s="77" t="s">
        <v>33</v>
      </c>
      <c r="E327" s="10">
        <f>SUM('[1]9'!G516)</f>
        <v>27</v>
      </c>
      <c r="F327" s="10">
        <f>SUM('[1]9'!H516)</f>
        <v>27</v>
      </c>
    </row>
    <row r="328" spans="1:6" ht="39" customHeight="1">
      <c r="A328" s="13" t="s">
        <v>138</v>
      </c>
      <c r="B328" s="82" t="s">
        <v>98</v>
      </c>
      <c r="C328" s="76">
        <v>200</v>
      </c>
      <c r="D328" s="77"/>
      <c r="E328" s="81">
        <f>E329</f>
        <v>2634.3</v>
      </c>
      <c r="F328" s="81">
        <f>F329</f>
        <v>2634.3</v>
      </c>
    </row>
    <row r="329" spans="1:6" ht="62.25" customHeight="1">
      <c r="A329" s="6" t="s">
        <v>39</v>
      </c>
      <c r="B329" s="82" t="s">
        <v>98</v>
      </c>
      <c r="C329" s="76">
        <v>200</v>
      </c>
      <c r="D329" s="77" t="s">
        <v>33</v>
      </c>
      <c r="E329" s="81">
        <f>SUM('[1]9'!G519)</f>
        <v>2634.3</v>
      </c>
      <c r="F329" s="81">
        <f>SUM('[1]9'!H519)</f>
        <v>2634.3</v>
      </c>
    </row>
    <row r="330" spans="1:6" ht="30.75" customHeight="1">
      <c r="A330" s="6" t="s">
        <v>11</v>
      </c>
      <c r="B330" s="18" t="s">
        <v>98</v>
      </c>
      <c r="C330" s="9" t="s">
        <v>12</v>
      </c>
      <c r="D330" s="8"/>
      <c r="E330" s="10">
        <f>E331</f>
        <v>72</v>
      </c>
      <c r="F330" s="10">
        <f>F331</f>
        <v>72</v>
      </c>
    </row>
    <row r="331" spans="1:6" ht="71.25" customHeight="1">
      <c r="A331" s="6" t="s">
        <v>39</v>
      </c>
      <c r="B331" s="18" t="s">
        <v>98</v>
      </c>
      <c r="C331" s="9" t="s">
        <v>12</v>
      </c>
      <c r="D331" s="8" t="s">
        <v>33</v>
      </c>
      <c r="E331" s="10">
        <f>SUM('[1]9'!G523)</f>
        <v>72</v>
      </c>
      <c r="F331" s="10">
        <f>SUM('[1]9'!H523)</f>
        <v>72</v>
      </c>
    </row>
    <row r="332" spans="1:6" ht="32.25" customHeight="1">
      <c r="A332" s="13" t="s">
        <v>138</v>
      </c>
      <c r="B332" s="18" t="s">
        <v>98</v>
      </c>
      <c r="C332" s="9">
        <v>200</v>
      </c>
      <c r="D332" s="8"/>
      <c r="E332" s="10">
        <f>E333</f>
        <v>60</v>
      </c>
      <c r="F332" s="10">
        <f>F333</f>
        <v>60</v>
      </c>
    </row>
    <row r="333" spans="1:6" ht="32.25" customHeight="1">
      <c r="A333" s="6" t="s">
        <v>45</v>
      </c>
      <c r="B333" s="18" t="s">
        <v>98</v>
      </c>
      <c r="C333" s="9">
        <v>200</v>
      </c>
      <c r="D333" s="8" t="s">
        <v>17</v>
      </c>
      <c r="E333" s="10">
        <f>SUM('[1]9'!G723)</f>
        <v>60</v>
      </c>
      <c r="F333" s="10">
        <f>SUM('[1]9'!H723)</f>
        <v>60</v>
      </c>
    </row>
    <row r="334" spans="1:6" ht="46.5" customHeight="1">
      <c r="A334" s="13" t="s">
        <v>139</v>
      </c>
      <c r="B334" s="28" t="s">
        <v>140</v>
      </c>
      <c r="C334" s="9"/>
      <c r="D334" s="8"/>
      <c r="E334" s="68">
        <f>E335</f>
        <v>3.8</v>
      </c>
      <c r="F334" s="68">
        <f>F335</f>
        <v>25.7</v>
      </c>
    </row>
    <row r="335" spans="1:6" ht="37.5" customHeight="1">
      <c r="A335" s="13" t="s">
        <v>156</v>
      </c>
      <c r="B335" s="28" t="s">
        <v>140</v>
      </c>
      <c r="C335" s="9">
        <v>200</v>
      </c>
      <c r="D335" s="8"/>
      <c r="E335" s="68">
        <f>E336</f>
        <v>3.8</v>
      </c>
      <c r="F335" s="68">
        <f>F336</f>
        <v>25.7</v>
      </c>
    </row>
    <row r="336" spans="1:6" ht="24.75" customHeight="1">
      <c r="A336" s="15" t="s">
        <v>141</v>
      </c>
      <c r="B336" s="28" t="s">
        <v>140</v>
      </c>
      <c r="C336" s="9">
        <v>200</v>
      </c>
      <c r="D336" s="8" t="s">
        <v>142</v>
      </c>
      <c r="E336" s="68">
        <f>SUM('[1]9'!G532)</f>
        <v>3.8</v>
      </c>
      <c r="F336" s="68">
        <f>SUM('[1]9'!H532)</f>
        <v>25.7</v>
      </c>
    </row>
    <row r="337" spans="1:6" ht="49.5" customHeight="1">
      <c r="A337" s="12" t="s">
        <v>268</v>
      </c>
      <c r="B337" s="27" t="s">
        <v>114</v>
      </c>
      <c r="C337" s="9"/>
      <c r="D337" s="8"/>
      <c r="E337" s="10">
        <f>E338+E340+E342+E344</f>
        <v>906.8</v>
      </c>
      <c r="F337" s="10">
        <f>F338+F340+F342+F344</f>
        <v>906.8</v>
      </c>
    </row>
    <row r="338" spans="1:6" ht="69" customHeight="1">
      <c r="A338" s="12" t="s">
        <v>93</v>
      </c>
      <c r="B338" s="72" t="s">
        <v>114</v>
      </c>
      <c r="C338" s="76">
        <v>100</v>
      </c>
      <c r="D338" s="77"/>
      <c r="E338" s="81">
        <f>E339</f>
        <v>10</v>
      </c>
      <c r="F338" s="81">
        <f>F339</f>
        <v>10</v>
      </c>
    </row>
    <row r="339" spans="1:6" ht="51.75" customHeight="1">
      <c r="A339" s="6" t="s">
        <v>40</v>
      </c>
      <c r="B339" s="72" t="s">
        <v>114</v>
      </c>
      <c r="C339" s="76">
        <v>100</v>
      </c>
      <c r="D339" s="77" t="s">
        <v>30</v>
      </c>
      <c r="E339" s="81">
        <f>SUM('[1]9'!G402)</f>
        <v>10</v>
      </c>
      <c r="F339" s="81">
        <f>SUM('[1]9'!H402)</f>
        <v>10</v>
      </c>
    </row>
    <row r="340" spans="1:6" ht="34.5" customHeight="1">
      <c r="A340" s="13" t="s">
        <v>156</v>
      </c>
      <c r="B340" s="72" t="s">
        <v>114</v>
      </c>
      <c r="C340" s="76">
        <v>200</v>
      </c>
      <c r="D340" s="77"/>
      <c r="E340" s="81">
        <f>E341</f>
        <v>863.9</v>
      </c>
      <c r="F340" s="81">
        <f>F341</f>
        <v>863.9</v>
      </c>
    </row>
    <row r="341" spans="1:8" ht="48.75" customHeight="1">
      <c r="A341" s="6" t="s">
        <v>40</v>
      </c>
      <c r="B341" s="72" t="s">
        <v>114</v>
      </c>
      <c r="C341" s="76">
        <v>200</v>
      </c>
      <c r="D341" s="77" t="s">
        <v>30</v>
      </c>
      <c r="E341" s="81">
        <f>SUM('[1]9'!G405)</f>
        <v>863.9</v>
      </c>
      <c r="F341" s="81">
        <f>SUM('[1]9'!H405)</f>
        <v>863.9</v>
      </c>
      <c r="H341" s="4"/>
    </row>
    <row r="342" spans="1:6" ht="22.5" customHeight="1">
      <c r="A342" s="13" t="s">
        <v>11</v>
      </c>
      <c r="B342" s="72" t="s">
        <v>114</v>
      </c>
      <c r="C342" s="76">
        <v>800</v>
      </c>
      <c r="D342" s="77"/>
      <c r="E342" s="81">
        <f>E343</f>
        <v>2.9</v>
      </c>
      <c r="F342" s="81">
        <f>F343</f>
        <v>2.9</v>
      </c>
    </row>
    <row r="343" spans="1:6" ht="52.5" customHeight="1">
      <c r="A343" s="6" t="s">
        <v>40</v>
      </c>
      <c r="B343" s="72" t="s">
        <v>114</v>
      </c>
      <c r="C343" s="76">
        <v>800</v>
      </c>
      <c r="D343" s="77" t="s">
        <v>30</v>
      </c>
      <c r="E343" s="81">
        <f>SUM('[1]9'!G409)</f>
        <v>2.9</v>
      </c>
      <c r="F343" s="81">
        <f>SUM('[1]9'!H409)</f>
        <v>2.9</v>
      </c>
    </row>
    <row r="344" spans="1:6" ht="35.25" customHeight="1">
      <c r="A344" s="13" t="s">
        <v>156</v>
      </c>
      <c r="B344" s="72" t="s">
        <v>114</v>
      </c>
      <c r="C344" s="76">
        <v>200</v>
      </c>
      <c r="D344" s="77"/>
      <c r="E344" s="81">
        <f>E345</f>
        <v>30</v>
      </c>
      <c r="F344" s="81">
        <f>F345</f>
        <v>30</v>
      </c>
    </row>
    <row r="345" spans="1:6" ht="42" customHeight="1">
      <c r="A345" s="6" t="s">
        <v>45</v>
      </c>
      <c r="B345" s="72" t="s">
        <v>114</v>
      </c>
      <c r="C345" s="76">
        <v>200</v>
      </c>
      <c r="D345" s="77" t="s">
        <v>17</v>
      </c>
      <c r="E345" s="81">
        <f>SUM('[1]9'!G467)</f>
        <v>30</v>
      </c>
      <c r="F345" s="81">
        <f>SUM('[1]9'!H467)</f>
        <v>30</v>
      </c>
    </row>
    <row r="346" spans="1:6" ht="27" customHeight="1">
      <c r="A346" s="15" t="s">
        <v>115</v>
      </c>
      <c r="B346" s="27" t="s">
        <v>118</v>
      </c>
      <c r="C346" s="9"/>
      <c r="D346" s="8"/>
      <c r="E346" s="26">
        <f>E347+E349+E351+E353</f>
        <v>825.9000000000001</v>
      </c>
      <c r="F346" s="26">
        <f>F347+F349+F351+F353</f>
        <v>825.9000000000001</v>
      </c>
    </row>
    <row r="347" spans="1:6" ht="70.5" customHeight="1">
      <c r="A347" s="12" t="s">
        <v>93</v>
      </c>
      <c r="B347" s="27" t="s">
        <v>122</v>
      </c>
      <c r="C347" s="9">
        <v>100</v>
      </c>
      <c r="D347" s="8"/>
      <c r="E347" s="26">
        <f>E348</f>
        <v>759.9000000000001</v>
      </c>
      <c r="F347" s="26">
        <f>F348</f>
        <v>759.9000000000001</v>
      </c>
    </row>
    <row r="348" spans="1:6" ht="39.75" customHeight="1">
      <c r="A348" s="12" t="s">
        <v>258</v>
      </c>
      <c r="B348" s="72" t="s">
        <v>122</v>
      </c>
      <c r="C348" s="76">
        <v>100</v>
      </c>
      <c r="D348" s="77" t="s">
        <v>30</v>
      </c>
      <c r="E348" s="81">
        <f>SUM('[1]9'!G869)</f>
        <v>759.9000000000001</v>
      </c>
      <c r="F348" s="81">
        <f>SUM('[1]9'!H869)</f>
        <v>759.9000000000001</v>
      </c>
    </row>
    <row r="349" spans="1:6" ht="40.5" customHeight="1">
      <c r="A349" s="13" t="s">
        <v>156</v>
      </c>
      <c r="B349" s="72" t="s">
        <v>122</v>
      </c>
      <c r="C349" s="76">
        <v>200</v>
      </c>
      <c r="D349" s="77"/>
      <c r="E349" s="81">
        <f>E350</f>
        <v>33</v>
      </c>
      <c r="F349" s="81">
        <f>F350</f>
        <v>33</v>
      </c>
    </row>
    <row r="350" spans="1:6" ht="31.5" customHeight="1">
      <c r="A350" s="12" t="s">
        <v>269</v>
      </c>
      <c r="B350" s="72" t="s">
        <v>122</v>
      </c>
      <c r="C350" s="76">
        <v>200</v>
      </c>
      <c r="D350" s="77" t="s">
        <v>30</v>
      </c>
      <c r="E350" s="81">
        <f>SUM('[1]9'!G874)</f>
        <v>33</v>
      </c>
      <c r="F350" s="81">
        <f>SUM('[1]9'!H874)</f>
        <v>33</v>
      </c>
    </row>
    <row r="351" spans="1:6" ht="21.75" customHeight="1">
      <c r="A351" s="13" t="s">
        <v>11</v>
      </c>
      <c r="B351" s="72" t="s">
        <v>122</v>
      </c>
      <c r="C351" s="76">
        <v>800</v>
      </c>
      <c r="D351" s="77"/>
      <c r="E351" s="81">
        <f>E352</f>
        <v>0.2</v>
      </c>
      <c r="F351" s="81">
        <f>F352</f>
        <v>0.2</v>
      </c>
    </row>
    <row r="352" spans="1:6" ht="33" customHeight="1">
      <c r="A352" s="12" t="s">
        <v>269</v>
      </c>
      <c r="B352" s="72" t="s">
        <v>122</v>
      </c>
      <c r="C352" s="76">
        <v>800</v>
      </c>
      <c r="D352" s="77" t="s">
        <v>30</v>
      </c>
      <c r="E352" s="81">
        <f>SUM('[1]9'!G878)</f>
        <v>0.2</v>
      </c>
      <c r="F352" s="81">
        <f>SUM('[1]9'!H878)</f>
        <v>0.2</v>
      </c>
    </row>
    <row r="353" spans="1:6" ht="31.5" customHeight="1">
      <c r="A353" s="13" t="s">
        <v>73</v>
      </c>
      <c r="B353" s="72" t="s">
        <v>122</v>
      </c>
      <c r="C353" s="76">
        <v>200</v>
      </c>
      <c r="D353" s="77"/>
      <c r="E353" s="81">
        <f>E354</f>
        <v>32.8</v>
      </c>
      <c r="F353" s="81">
        <f>F354</f>
        <v>32.8</v>
      </c>
    </row>
    <row r="354" spans="1:6" ht="33" customHeight="1">
      <c r="A354" s="6" t="s">
        <v>45</v>
      </c>
      <c r="B354" s="72" t="s">
        <v>122</v>
      </c>
      <c r="C354" s="76">
        <v>200</v>
      </c>
      <c r="D354" s="77" t="s">
        <v>17</v>
      </c>
      <c r="E354" s="81">
        <f>SUM('[1]9'!G884)</f>
        <v>32.8</v>
      </c>
      <c r="F354" s="81">
        <f>SUM('[1]9'!H884)</f>
        <v>32.8</v>
      </c>
    </row>
    <row r="355" spans="1:6" ht="21" customHeight="1">
      <c r="A355" s="13" t="s">
        <v>95</v>
      </c>
      <c r="B355" s="27" t="s">
        <v>96</v>
      </c>
      <c r="C355" s="9"/>
      <c r="D355" s="8"/>
      <c r="E355" s="10">
        <f>E356</f>
        <v>400</v>
      </c>
      <c r="F355" s="10">
        <f>F356</f>
        <v>400</v>
      </c>
    </row>
    <row r="356" spans="1:6" ht="17.25" customHeight="1">
      <c r="A356" s="13" t="s">
        <v>11</v>
      </c>
      <c r="B356" s="27" t="s">
        <v>96</v>
      </c>
      <c r="C356" s="9">
        <v>800</v>
      </c>
      <c r="D356" s="8"/>
      <c r="E356" s="10">
        <f>E357</f>
        <v>400</v>
      </c>
      <c r="F356" s="10">
        <f>F357</f>
        <v>400</v>
      </c>
    </row>
    <row r="357" spans="1:6" ht="22.5" customHeight="1">
      <c r="A357" s="15" t="s">
        <v>97</v>
      </c>
      <c r="B357" s="27" t="s">
        <v>96</v>
      </c>
      <c r="C357" s="9">
        <v>800</v>
      </c>
      <c r="D357" s="8" t="s">
        <v>31</v>
      </c>
      <c r="E357" s="10">
        <f>SUM('[1]9'!G538)</f>
        <v>400</v>
      </c>
      <c r="F357" s="10">
        <f>SUM('[1]9'!H538)</f>
        <v>400</v>
      </c>
    </row>
    <row r="358" spans="1:6" ht="38.25" customHeight="1">
      <c r="A358" s="13" t="s">
        <v>143</v>
      </c>
      <c r="B358" s="28"/>
      <c r="C358" s="14"/>
      <c r="D358" s="11"/>
      <c r="E358" s="10">
        <f>E359+E369+E374+E379+E384+E387+E392+E395</f>
        <v>4491.4</v>
      </c>
      <c r="F358" s="10">
        <f>F359+F369+F374+F379+F384+F387+F392+F395</f>
        <v>4491.4</v>
      </c>
    </row>
    <row r="359" spans="1:6" ht="75" customHeight="1">
      <c r="A359" s="12" t="s">
        <v>259</v>
      </c>
      <c r="B359" s="28" t="s">
        <v>109</v>
      </c>
      <c r="C359" s="9"/>
      <c r="D359" s="11"/>
      <c r="E359" s="68">
        <f>E360+E362+E364</f>
        <v>1585.6</v>
      </c>
      <c r="F359" s="68">
        <f>F360+F362+F364</f>
        <v>1585.6</v>
      </c>
    </row>
    <row r="360" spans="1:6" ht="66" customHeight="1">
      <c r="A360" s="12" t="s">
        <v>93</v>
      </c>
      <c r="B360" s="28" t="s">
        <v>109</v>
      </c>
      <c r="C360" s="9">
        <v>100</v>
      </c>
      <c r="D360" s="11"/>
      <c r="E360" s="68">
        <f>E361</f>
        <v>299.9</v>
      </c>
      <c r="F360" s="68">
        <f>F361</f>
        <v>299.9</v>
      </c>
    </row>
    <row r="361" spans="1:6" ht="29.25" customHeight="1">
      <c r="A361" s="6" t="s">
        <v>51</v>
      </c>
      <c r="B361" s="28" t="s">
        <v>109</v>
      </c>
      <c r="C361" s="9">
        <v>100</v>
      </c>
      <c r="D361" s="11" t="s">
        <v>20</v>
      </c>
      <c r="E361" s="68">
        <f>SUM('[1]9'!G776)</f>
        <v>299.9</v>
      </c>
      <c r="F361" s="68">
        <f>SUM('[1]9'!H776)</f>
        <v>299.9</v>
      </c>
    </row>
    <row r="362" spans="1:6" ht="44.25" customHeight="1">
      <c r="A362" s="13" t="s">
        <v>73</v>
      </c>
      <c r="B362" s="28" t="s">
        <v>109</v>
      </c>
      <c r="C362" s="9">
        <v>200</v>
      </c>
      <c r="D362" s="11"/>
      <c r="E362" s="68">
        <f>E363</f>
        <v>15</v>
      </c>
      <c r="F362" s="68">
        <f>F363</f>
        <v>15</v>
      </c>
    </row>
    <row r="363" spans="1:6" ht="33" customHeight="1">
      <c r="A363" s="6" t="s">
        <v>49</v>
      </c>
      <c r="B363" s="28" t="s">
        <v>109</v>
      </c>
      <c r="C363" s="9">
        <v>200</v>
      </c>
      <c r="D363" s="11" t="s">
        <v>20</v>
      </c>
      <c r="E363" s="68">
        <f>SUM('[1]9'!G780)</f>
        <v>15</v>
      </c>
      <c r="F363" s="68">
        <f>SUM('[1]9'!H780)</f>
        <v>15</v>
      </c>
    </row>
    <row r="364" spans="1:6" ht="33.75" customHeight="1">
      <c r="A364" s="15" t="s">
        <v>108</v>
      </c>
      <c r="B364" s="28" t="s">
        <v>109</v>
      </c>
      <c r="C364" s="9"/>
      <c r="D364" s="11"/>
      <c r="E364" s="68">
        <f>E367+E365</f>
        <v>1270.7</v>
      </c>
      <c r="F364" s="68">
        <f>F367+F365</f>
        <v>1270.7</v>
      </c>
    </row>
    <row r="365" spans="1:6" ht="33.75" customHeight="1">
      <c r="A365" s="13" t="s">
        <v>73</v>
      </c>
      <c r="B365" s="28" t="s">
        <v>109</v>
      </c>
      <c r="C365" s="9">
        <v>200</v>
      </c>
      <c r="D365" s="11"/>
      <c r="E365" s="68">
        <f>SUM(E366)</f>
        <v>974.6</v>
      </c>
      <c r="F365" s="68">
        <f>SUM(F366)</f>
        <v>974.6</v>
      </c>
    </row>
    <row r="366" spans="1:6" ht="23.25" customHeight="1">
      <c r="A366" s="6" t="s">
        <v>49</v>
      </c>
      <c r="B366" s="28" t="s">
        <v>109</v>
      </c>
      <c r="C366" s="9">
        <v>200</v>
      </c>
      <c r="D366" s="11" t="s">
        <v>19</v>
      </c>
      <c r="E366" s="68">
        <f>SUM('[1]9'!G772)</f>
        <v>974.6</v>
      </c>
      <c r="F366" s="68">
        <f>SUM('[1]9'!H772)</f>
        <v>974.6</v>
      </c>
    </row>
    <row r="367" spans="1:6" ht="26.25" customHeight="1">
      <c r="A367" s="6" t="s">
        <v>14</v>
      </c>
      <c r="B367" s="28" t="s">
        <v>109</v>
      </c>
      <c r="C367" s="9">
        <v>300</v>
      </c>
      <c r="D367" s="11"/>
      <c r="E367" s="68">
        <f>E368</f>
        <v>296.1</v>
      </c>
      <c r="F367" s="68">
        <f>F368</f>
        <v>296.1</v>
      </c>
    </row>
    <row r="368" spans="1:6" ht="30.75" customHeight="1">
      <c r="A368" s="6" t="s">
        <v>49</v>
      </c>
      <c r="B368" s="28" t="s">
        <v>109</v>
      </c>
      <c r="C368" s="9">
        <v>300</v>
      </c>
      <c r="D368" s="11" t="s">
        <v>19</v>
      </c>
      <c r="E368" s="68">
        <f>SUM('[1]9'!G769)</f>
        <v>296.1</v>
      </c>
      <c r="F368" s="68">
        <f>SUM('[1]9'!H769)</f>
        <v>296.1</v>
      </c>
    </row>
    <row r="369" spans="1:6" ht="30" customHeight="1">
      <c r="A369" s="12" t="s">
        <v>123</v>
      </c>
      <c r="B369" s="28" t="s">
        <v>110</v>
      </c>
      <c r="C369" s="9"/>
      <c r="D369" s="11"/>
      <c r="E369" s="68">
        <f>E370+E372</f>
        <v>659.7</v>
      </c>
      <c r="F369" s="68">
        <f>F370+F372</f>
        <v>659.7</v>
      </c>
    </row>
    <row r="370" spans="1:6" ht="30.75" customHeight="1">
      <c r="A370" s="12" t="s">
        <v>93</v>
      </c>
      <c r="B370" s="28" t="s">
        <v>110</v>
      </c>
      <c r="C370" s="9">
        <v>100</v>
      </c>
      <c r="D370" s="11"/>
      <c r="E370" s="68">
        <f>E371</f>
        <v>599.7</v>
      </c>
      <c r="F370" s="68">
        <f>F371</f>
        <v>599.7</v>
      </c>
    </row>
    <row r="371" spans="1:6" ht="28.5" customHeight="1">
      <c r="A371" s="6" t="s">
        <v>51</v>
      </c>
      <c r="B371" s="28" t="s">
        <v>110</v>
      </c>
      <c r="C371" s="9">
        <v>100</v>
      </c>
      <c r="D371" s="11" t="s">
        <v>20</v>
      </c>
      <c r="E371" s="68">
        <f>SUM('[1]9'!G785)</f>
        <v>599.7</v>
      </c>
      <c r="F371" s="68">
        <f>SUM('[1]9'!H785)</f>
        <v>599.7</v>
      </c>
    </row>
    <row r="372" spans="1:6" ht="39" customHeight="1">
      <c r="A372" s="13" t="s">
        <v>73</v>
      </c>
      <c r="B372" s="28" t="s">
        <v>110</v>
      </c>
      <c r="C372" s="9">
        <v>200</v>
      </c>
      <c r="D372" s="11"/>
      <c r="E372" s="68">
        <f>E373</f>
        <v>60</v>
      </c>
      <c r="F372" s="68">
        <f>F373</f>
        <v>60</v>
      </c>
    </row>
    <row r="373" spans="1:6" ht="31.5" customHeight="1">
      <c r="A373" s="6" t="s">
        <v>51</v>
      </c>
      <c r="B373" s="28" t="s">
        <v>110</v>
      </c>
      <c r="C373" s="9">
        <v>200</v>
      </c>
      <c r="D373" s="11" t="s">
        <v>20</v>
      </c>
      <c r="E373" s="68">
        <f>SUM('[1]9'!G789)</f>
        <v>60</v>
      </c>
      <c r="F373" s="68">
        <f>SUM('[1]9'!H789)</f>
        <v>60</v>
      </c>
    </row>
    <row r="374" spans="1:6" ht="30" customHeight="1">
      <c r="A374" s="15" t="s">
        <v>124</v>
      </c>
      <c r="B374" s="27" t="s">
        <v>99</v>
      </c>
      <c r="C374" s="9"/>
      <c r="D374" s="8"/>
      <c r="E374" s="68">
        <f>E375+E377</f>
        <v>567.1</v>
      </c>
      <c r="F374" s="68">
        <f>F375+F377</f>
        <v>567.1</v>
      </c>
    </row>
    <row r="375" spans="1:6" ht="68.25" customHeight="1">
      <c r="A375" s="12" t="s">
        <v>93</v>
      </c>
      <c r="B375" s="27" t="s">
        <v>99</v>
      </c>
      <c r="C375" s="9" t="s">
        <v>7</v>
      </c>
      <c r="D375" s="8"/>
      <c r="E375" s="68">
        <f>E376</f>
        <v>467.5</v>
      </c>
      <c r="F375" s="68">
        <f>F376</f>
        <v>467.5</v>
      </c>
    </row>
    <row r="376" spans="1:6" ht="22.5" customHeight="1">
      <c r="A376" s="6" t="s">
        <v>41</v>
      </c>
      <c r="B376" s="27" t="s">
        <v>99</v>
      </c>
      <c r="C376" s="40">
        <v>100</v>
      </c>
      <c r="D376" s="11" t="s">
        <v>24</v>
      </c>
      <c r="E376" s="68">
        <f>SUM('[1]9'!G543)</f>
        <v>467.5</v>
      </c>
      <c r="F376" s="68">
        <f>SUM('[1]9'!H543)</f>
        <v>467.5</v>
      </c>
    </row>
    <row r="377" spans="1:6" ht="30" customHeight="1">
      <c r="A377" s="13" t="s">
        <v>73</v>
      </c>
      <c r="B377" s="27" t="s">
        <v>99</v>
      </c>
      <c r="C377" s="9">
        <v>200</v>
      </c>
      <c r="D377" s="8"/>
      <c r="E377" s="68">
        <f>E378</f>
        <v>99.6</v>
      </c>
      <c r="F377" s="68">
        <f>F378</f>
        <v>99.6</v>
      </c>
    </row>
    <row r="378" spans="1:6" ht="22.5" customHeight="1">
      <c r="A378" s="6" t="s">
        <v>41</v>
      </c>
      <c r="B378" s="27" t="s">
        <v>99</v>
      </c>
      <c r="C378" s="9">
        <v>200</v>
      </c>
      <c r="D378" s="11" t="s">
        <v>24</v>
      </c>
      <c r="E378" s="68">
        <f>SUM('[1]9'!G548)</f>
        <v>99.6</v>
      </c>
      <c r="F378" s="68">
        <f>SUM('[1]9'!H548)</f>
        <v>99.6</v>
      </c>
    </row>
    <row r="379" spans="1:6" ht="37.5" customHeight="1">
      <c r="A379" s="15" t="s">
        <v>100</v>
      </c>
      <c r="B379" s="27" t="s">
        <v>101</v>
      </c>
      <c r="C379" s="9"/>
      <c r="D379" s="8"/>
      <c r="E379" s="68">
        <f>E380+E382</f>
        <v>515.8000000000001</v>
      </c>
      <c r="F379" s="68">
        <f>F380+F382</f>
        <v>515.8000000000001</v>
      </c>
    </row>
    <row r="380" spans="1:6" ht="66" customHeight="1">
      <c r="A380" s="12" t="s">
        <v>93</v>
      </c>
      <c r="B380" s="27" t="s">
        <v>101</v>
      </c>
      <c r="C380" s="9" t="s">
        <v>7</v>
      </c>
      <c r="D380" s="8"/>
      <c r="E380" s="68">
        <f>E381</f>
        <v>460.6</v>
      </c>
      <c r="F380" s="68">
        <f>F381</f>
        <v>460.6</v>
      </c>
    </row>
    <row r="381" spans="1:6" ht="24.75" customHeight="1">
      <c r="A381" s="6" t="s">
        <v>41</v>
      </c>
      <c r="B381" s="27" t="s">
        <v>101</v>
      </c>
      <c r="C381" s="9" t="s">
        <v>7</v>
      </c>
      <c r="D381" s="11" t="s">
        <v>24</v>
      </c>
      <c r="E381" s="68">
        <f>SUM('[1]9'!G554)</f>
        <v>460.6</v>
      </c>
      <c r="F381" s="68">
        <f>SUM('[1]9'!H554)</f>
        <v>460.6</v>
      </c>
    </row>
    <row r="382" spans="1:6" ht="30.75" customHeight="1">
      <c r="A382" s="13" t="s">
        <v>73</v>
      </c>
      <c r="B382" s="27" t="s">
        <v>101</v>
      </c>
      <c r="C382" s="9">
        <v>200</v>
      </c>
      <c r="D382" s="11"/>
      <c r="E382" s="68">
        <f>E383</f>
        <v>55.2</v>
      </c>
      <c r="F382" s="68">
        <f>F383</f>
        <v>55.2</v>
      </c>
    </row>
    <row r="383" spans="1:6" ht="29.25" customHeight="1">
      <c r="A383" s="6" t="s">
        <v>41</v>
      </c>
      <c r="B383" s="27" t="s">
        <v>101</v>
      </c>
      <c r="C383" s="9">
        <v>200</v>
      </c>
      <c r="D383" s="11" t="s">
        <v>24</v>
      </c>
      <c r="E383" s="68">
        <f>SUM('[1]9'!G557)</f>
        <v>55.2</v>
      </c>
      <c r="F383" s="68">
        <f>SUM('[1]9'!H557)</f>
        <v>55.2</v>
      </c>
    </row>
    <row r="384" spans="1:6" ht="57.75" customHeight="1">
      <c r="A384" s="36" t="s">
        <v>116</v>
      </c>
      <c r="B384" s="79" t="s">
        <v>117</v>
      </c>
      <c r="C384" s="9"/>
      <c r="D384" s="11"/>
      <c r="E384" s="68">
        <f>E385</f>
        <v>493.2</v>
      </c>
      <c r="F384" s="68">
        <f>F385</f>
        <v>493.2</v>
      </c>
    </row>
    <row r="385" spans="1:6" ht="34.5" customHeight="1">
      <c r="A385" s="13" t="s">
        <v>73</v>
      </c>
      <c r="B385" s="79" t="s">
        <v>117</v>
      </c>
      <c r="C385" s="9">
        <v>200</v>
      </c>
      <c r="D385" s="11"/>
      <c r="E385" s="68">
        <f>E386</f>
        <v>493.2</v>
      </c>
      <c r="F385" s="68">
        <f>F386</f>
        <v>493.2</v>
      </c>
    </row>
    <row r="386" spans="1:6" ht="25.5" customHeight="1">
      <c r="A386" s="36" t="s">
        <v>42</v>
      </c>
      <c r="B386" s="79" t="s">
        <v>117</v>
      </c>
      <c r="C386" s="9">
        <v>200</v>
      </c>
      <c r="D386" s="11" t="s">
        <v>29</v>
      </c>
      <c r="E386" s="68">
        <f>SUM('[1]9'!G696)</f>
        <v>493.2</v>
      </c>
      <c r="F386" s="68">
        <f>SUM('[1]9'!H696)</f>
        <v>493.2</v>
      </c>
    </row>
    <row r="387" spans="1:6" ht="54" customHeight="1">
      <c r="A387" s="15" t="s">
        <v>104</v>
      </c>
      <c r="B387" s="27" t="s">
        <v>105</v>
      </c>
      <c r="C387" s="9"/>
      <c r="D387" s="8"/>
      <c r="E387" s="68">
        <f>E388+E390</f>
        <v>654.9000000000001</v>
      </c>
      <c r="F387" s="68">
        <f>F388+F390</f>
        <v>654.9000000000001</v>
      </c>
    </row>
    <row r="388" spans="1:6" ht="60">
      <c r="A388" s="12" t="s">
        <v>93</v>
      </c>
      <c r="B388" s="27" t="s">
        <v>105</v>
      </c>
      <c r="C388" s="9">
        <v>100</v>
      </c>
      <c r="D388" s="8"/>
      <c r="E388" s="68">
        <f>E389</f>
        <v>599.7</v>
      </c>
      <c r="F388" s="68">
        <f>F389</f>
        <v>599.7</v>
      </c>
    </row>
    <row r="389" spans="1:6" ht="29.25" customHeight="1">
      <c r="A389" s="6" t="s">
        <v>41</v>
      </c>
      <c r="B389" s="27" t="s">
        <v>105</v>
      </c>
      <c r="C389" s="9">
        <v>100</v>
      </c>
      <c r="D389" s="11" t="s">
        <v>24</v>
      </c>
      <c r="E389" s="68">
        <f>SUM('[1]9'!G562)</f>
        <v>599.7</v>
      </c>
      <c r="F389" s="68">
        <f>SUM('[1]9'!H562)</f>
        <v>599.7</v>
      </c>
    </row>
    <row r="390" spans="1:6" ht="39.75" customHeight="1">
      <c r="A390" s="6" t="s">
        <v>54</v>
      </c>
      <c r="B390" s="27" t="s">
        <v>105</v>
      </c>
      <c r="C390" s="9">
        <v>200</v>
      </c>
      <c r="D390" s="8"/>
      <c r="E390" s="68">
        <f>E391</f>
        <v>55.2</v>
      </c>
      <c r="F390" s="68">
        <f>F391</f>
        <v>55.2</v>
      </c>
    </row>
    <row r="391" spans="1:6" ht="29.25" customHeight="1">
      <c r="A391" s="6" t="s">
        <v>41</v>
      </c>
      <c r="B391" s="27" t="s">
        <v>105</v>
      </c>
      <c r="C391" s="9" t="s">
        <v>9</v>
      </c>
      <c r="D391" s="8" t="s">
        <v>24</v>
      </c>
      <c r="E391" s="68">
        <f>SUM('[1]9'!G566)</f>
        <v>55.2</v>
      </c>
      <c r="F391" s="68">
        <f>SUM('[1]9'!H566)</f>
        <v>55.2</v>
      </c>
    </row>
    <row r="392" spans="1:6" ht="111.75" customHeight="1">
      <c r="A392" s="20" t="s">
        <v>102</v>
      </c>
      <c r="B392" s="27" t="s">
        <v>103</v>
      </c>
      <c r="C392" s="9"/>
      <c r="D392" s="8"/>
      <c r="E392" s="68">
        <f>E393</f>
        <v>0.7</v>
      </c>
      <c r="F392" s="68">
        <f>F393</f>
        <v>0.7</v>
      </c>
    </row>
    <row r="393" spans="1:6" ht="27.75" customHeight="1">
      <c r="A393" s="6" t="s">
        <v>54</v>
      </c>
      <c r="B393" s="27" t="s">
        <v>103</v>
      </c>
      <c r="C393" s="9">
        <v>200</v>
      </c>
      <c r="D393" s="8"/>
      <c r="E393" s="68">
        <f>E394</f>
        <v>0.7</v>
      </c>
      <c r="F393" s="68">
        <f>F394</f>
        <v>0.7</v>
      </c>
    </row>
    <row r="394" spans="1:6" ht="26.25" customHeight="1">
      <c r="A394" s="6" t="s">
        <v>41</v>
      </c>
      <c r="B394" s="27" t="s">
        <v>103</v>
      </c>
      <c r="C394" s="14">
        <v>200</v>
      </c>
      <c r="D394" s="11" t="s">
        <v>24</v>
      </c>
      <c r="E394" s="68">
        <f>SUM('[1]9'!G571)</f>
        <v>0.7</v>
      </c>
      <c r="F394" s="68">
        <f>SUM('[1]9'!H571)</f>
        <v>0.7</v>
      </c>
    </row>
    <row r="395" spans="1:6" ht="41.25" customHeight="1">
      <c r="A395" s="13" t="s">
        <v>216</v>
      </c>
      <c r="B395" s="72" t="s">
        <v>217</v>
      </c>
      <c r="C395" s="14"/>
      <c r="D395" s="11"/>
      <c r="E395" s="68">
        <f>E396+E398</f>
        <v>14.4</v>
      </c>
      <c r="F395" s="68">
        <f>F396+F398</f>
        <v>14.4</v>
      </c>
    </row>
    <row r="396" spans="1:6" ht="65.25" customHeight="1">
      <c r="A396" s="12" t="s">
        <v>93</v>
      </c>
      <c r="B396" s="72" t="s">
        <v>217</v>
      </c>
      <c r="C396" s="14">
        <v>100</v>
      </c>
      <c r="D396" s="11"/>
      <c r="E396" s="68">
        <f>E397</f>
        <v>13.4</v>
      </c>
      <c r="F396" s="68">
        <f>F397</f>
        <v>13.4</v>
      </c>
    </row>
    <row r="397" spans="1:6" ht="36.75" customHeight="1">
      <c r="A397" s="6" t="s">
        <v>41</v>
      </c>
      <c r="B397" s="72" t="s">
        <v>217</v>
      </c>
      <c r="C397" s="14">
        <v>100</v>
      </c>
      <c r="D397" s="11" t="s">
        <v>24</v>
      </c>
      <c r="E397" s="68">
        <f>SUM('[1]9'!G575)</f>
        <v>13.4</v>
      </c>
      <c r="F397" s="68">
        <f>SUM('[1]9'!H575)</f>
        <v>13.4</v>
      </c>
    </row>
    <row r="398" spans="1:6" ht="36.75" customHeight="1">
      <c r="A398" s="13" t="s">
        <v>156</v>
      </c>
      <c r="B398" s="72" t="s">
        <v>217</v>
      </c>
      <c r="C398" s="14">
        <v>200</v>
      </c>
      <c r="D398" s="11"/>
      <c r="E398" s="68">
        <f>E399</f>
        <v>1</v>
      </c>
      <c r="F398" s="68">
        <f>F399</f>
        <v>1</v>
      </c>
    </row>
    <row r="399" spans="1:6" ht="31.5" customHeight="1">
      <c r="A399" s="6" t="s">
        <v>41</v>
      </c>
      <c r="B399" s="72" t="s">
        <v>217</v>
      </c>
      <c r="C399" s="14">
        <v>200</v>
      </c>
      <c r="D399" s="11" t="s">
        <v>24</v>
      </c>
      <c r="E399" s="68">
        <f>SUM('[1]9'!G579)</f>
        <v>1</v>
      </c>
      <c r="F399" s="68">
        <f>SUM('[1]9'!H579)</f>
        <v>1</v>
      </c>
    </row>
    <row r="400" spans="1:6" ht="32.25" customHeight="1">
      <c r="A400" s="15" t="s">
        <v>144</v>
      </c>
      <c r="B400" s="27" t="s">
        <v>148</v>
      </c>
      <c r="C400" s="14"/>
      <c r="D400" s="11"/>
      <c r="E400" s="10">
        <f>E401+E403+E405+E407</f>
        <v>114.10000000000001</v>
      </c>
      <c r="F400" s="10">
        <f>F401+F403+F405+F407</f>
        <v>114.10000000000001</v>
      </c>
    </row>
    <row r="401" spans="1:6" ht="28.5" customHeight="1">
      <c r="A401" s="13" t="s">
        <v>145</v>
      </c>
      <c r="B401" s="27" t="s">
        <v>147</v>
      </c>
      <c r="C401" s="14">
        <v>100</v>
      </c>
      <c r="D401" s="11"/>
      <c r="E401" s="68">
        <f>E402</f>
        <v>3</v>
      </c>
      <c r="F401" s="68">
        <f>F402</f>
        <v>3</v>
      </c>
    </row>
    <row r="402" spans="1:6" ht="30" customHeight="1">
      <c r="A402" s="15" t="s">
        <v>149</v>
      </c>
      <c r="B402" s="27" t="s">
        <v>147</v>
      </c>
      <c r="C402" s="14">
        <v>100</v>
      </c>
      <c r="D402" s="11" t="s">
        <v>24</v>
      </c>
      <c r="E402" s="68">
        <f>SUM('[1]9'!G429)</f>
        <v>3</v>
      </c>
      <c r="F402" s="68">
        <f>SUM('[1]9'!H429)</f>
        <v>3</v>
      </c>
    </row>
    <row r="403" spans="1:6" ht="39" customHeight="1">
      <c r="A403" s="13" t="s">
        <v>54</v>
      </c>
      <c r="B403" s="27" t="s">
        <v>147</v>
      </c>
      <c r="C403" s="14">
        <v>200</v>
      </c>
      <c r="D403" s="11"/>
      <c r="E403" s="68">
        <f>E404</f>
        <v>105.9</v>
      </c>
      <c r="F403" s="68">
        <f>F404</f>
        <v>105.9</v>
      </c>
    </row>
    <row r="404" spans="1:7" ht="22.5" customHeight="1">
      <c r="A404" s="15" t="s">
        <v>149</v>
      </c>
      <c r="B404" s="27" t="s">
        <v>147</v>
      </c>
      <c r="C404" s="14">
        <v>200</v>
      </c>
      <c r="D404" s="11" t="s">
        <v>24</v>
      </c>
      <c r="E404" s="68">
        <f>SUM('[1]9'!G432)</f>
        <v>105.9</v>
      </c>
      <c r="F404" s="68">
        <f>SUM('[1]9'!H432)</f>
        <v>105.9</v>
      </c>
      <c r="G404" s="4"/>
    </row>
    <row r="405" spans="1:6" ht="21.75" customHeight="1">
      <c r="A405" s="13" t="s">
        <v>11</v>
      </c>
      <c r="B405" s="27" t="s">
        <v>147</v>
      </c>
      <c r="C405" s="14">
        <v>800</v>
      </c>
      <c r="D405" s="11"/>
      <c r="E405" s="68">
        <f>E406</f>
        <v>1</v>
      </c>
      <c r="F405" s="68">
        <f>F406</f>
        <v>1</v>
      </c>
    </row>
    <row r="406" spans="1:6" ht="27.75" customHeight="1">
      <c r="A406" s="15" t="s">
        <v>149</v>
      </c>
      <c r="B406" s="27" t="s">
        <v>147</v>
      </c>
      <c r="C406" s="14">
        <v>800</v>
      </c>
      <c r="D406" s="11" t="s">
        <v>24</v>
      </c>
      <c r="E406" s="68">
        <f>SUM('[1]9'!G435)</f>
        <v>1</v>
      </c>
      <c r="F406" s="68">
        <f>SUM('[1]9'!H435)</f>
        <v>1</v>
      </c>
    </row>
    <row r="407" spans="1:6" ht="35.25" customHeight="1">
      <c r="A407" s="13" t="s">
        <v>54</v>
      </c>
      <c r="B407" s="27" t="s">
        <v>147</v>
      </c>
      <c r="C407" s="14">
        <v>200</v>
      </c>
      <c r="D407" s="11"/>
      <c r="E407" s="68">
        <f>E408</f>
        <v>4.2</v>
      </c>
      <c r="F407" s="68">
        <f>F408</f>
        <v>4.2</v>
      </c>
    </row>
    <row r="408" spans="1:6" ht="30" customHeight="1">
      <c r="A408" s="13" t="s">
        <v>146</v>
      </c>
      <c r="B408" s="27" t="s">
        <v>147</v>
      </c>
      <c r="C408" s="14">
        <v>200</v>
      </c>
      <c r="D408" s="11" t="s">
        <v>17</v>
      </c>
      <c r="E408" s="68">
        <f>SUM('[1]9'!G471)</f>
        <v>4.2</v>
      </c>
      <c r="F408" s="68">
        <f>SUM('[1]9'!H471)</f>
        <v>4.2</v>
      </c>
    </row>
    <row r="409" spans="1:6" ht="39" customHeight="1">
      <c r="A409" s="13" t="s">
        <v>229</v>
      </c>
      <c r="B409" s="27" t="s">
        <v>230</v>
      </c>
      <c r="C409" s="7"/>
      <c r="D409" s="11"/>
      <c r="E409" s="10">
        <f>E410+E413</f>
        <v>156</v>
      </c>
      <c r="F409" s="10">
        <f>F410+F413</f>
        <v>156</v>
      </c>
    </row>
    <row r="410" spans="1:6" ht="63" customHeight="1">
      <c r="A410" s="13" t="s">
        <v>145</v>
      </c>
      <c r="B410" s="27" t="s">
        <v>230</v>
      </c>
      <c r="C410" s="7" t="s">
        <v>7</v>
      </c>
      <c r="D410" s="11"/>
      <c r="E410" s="10">
        <f>E411</f>
        <v>78</v>
      </c>
      <c r="F410" s="10">
        <f>F411</f>
        <v>78</v>
      </c>
    </row>
    <row r="411" spans="1:6" ht="26.25" customHeight="1">
      <c r="A411" s="15" t="s">
        <v>149</v>
      </c>
      <c r="B411" s="27" t="s">
        <v>230</v>
      </c>
      <c r="C411" s="7" t="s">
        <v>7</v>
      </c>
      <c r="D411" s="11" t="s">
        <v>24</v>
      </c>
      <c r="E411" s="10">
        <f>SUM('[1]9'!G586)</f>
        <v>78</v>
      </c>
      <c r="F411" s="10">
        <f>SUM('[1]9'!H586)</f>
        <v>78</v>
      </c>
    </row>
    <row r="412" spans="1:6" ht="41.25" customHeight="1">
      <c r="A412" s="13" t="s">
        <v>54</v>
      </c>
      <c r="B412" s="27" t="s">
        <v>230</v>
      </c>
      <c r="C412" s="7" t="s">
        <v>9</v>
      </c>
      <c r="D412" s="11"/>
      <c r="E412" s="10">
        <f>SUM(E413)</f>
        <v>78</v>
      </c>
      <c r="F412" s="10">
        <f>SUM(F413)</f>
        <v>78</v>
      </c>
    </row>
    <row r="413" spans="1:6" ht="24.75" customHeight="1">
      <c r="A413" s="15" t="s">
        <v>149</v>
      </c>
      <c r="B413" s="27" t="s">
        <v>230</v>
      </c>
      <c r="C413" s="7" t="s">
        <v>9</v>
      </c>
      <c r="D413" s="11" t="s">
        <v>24</v>
      </c>
      <c r="E413" s="10">
        <f>SUM('[1]9'!G587)</f>
        <v>78</v>
      </c>
      <c r="F413" s="10">
        <f>SUM('[1]9'!H587)</f>
        <v>78</v>
      </c>
    </row>
    <row r="414" spans="1:6" ht="39" customHeight="1">
      <c r="A414" s="12" t="s">
        <v>127</v>
      </c>
      <c r="B414" s="27" t="s">
        <v>128</v>
      </c>
      <c r="C414" s="14"/>
      <c r="D414" s="11"/>
      <c r="E414" s="10">
        <f>SUM(E416)</f>
        <v>3593</v>
      </c>
      <c r="F414" s="10">
        <f>SUM(F416)</f>
        <v>3737</v>
      </c>
    </row>
    <row r="415" spans="1:6" ht="48.75" customHeight="1">
      <c r="A415" s="13" t="s">
        <v>106</v>
      </c>
      <c r="B415" s="27" t="s">
        <v>107</v>
      </c>
      <c r="C415" s="9"/>
      <c r="D415" s="8"/>
      <c r="E415" s="68">
        <f>E416</f>
        <v>3593</v>
      </c>
      <c r="F415" s="68">
        <f>F416</f>
        <v>3737</v>
      </c>
    </row>
    <row r="416" spans="1:6" ht="23.25" customHeight="1">
      <c r="A416" s="6" t="s">
        <v>14</v>
      </c>
      <c r="B416" s="27" t="s">
        <v>107</v>
      </c>
      <c r="C416" s="9">
        <v>300</v>
      </c>
      <c r="D416" s="8"/>
      <c r="E416" s="68">
        <f>E417</f>
        <v>3593</v>
      </c>
      <c r="F416" s="68">
        <f>F417</f>
        <v>3737</v>
      </c>
    </row>
    <row r="417" spans="1:6" ht="24" customHeight="1">
      <c r="A417" s="6" t="s">
        <v>48</v>
      </c>
      <c r="B417" s="27" t="s">
        <v>107</v>
      </c>
      <c r="C417" s="14">
        <v>300</v>
      </c>
      <c r="D417" s="11" t="s">
        <v>21</v>
      </c>
      <c r="E417" s="68">
        <f>SUM('[1]9'!G763)</f>
        <v>3593</v>
      </c>
      <c r="F417" s="68">
        <f>SUM('[1]9'!H763)</f>
        <v>3737</v>
      </c>
    </row>
    <row r="418" spans="1:6" ht="29.25" customHeight="1">
      <c r="A418" s="15" t="s">
        <v>112</v>
      </c>
      <c r="B418" s="27" t="s">
        <v>111</v>
      </c>
      <c r="C418" s="9"/>
      <c r="D418" s="8"/>
      <c r="E418" s="10">
        <f>E419</f>
        <v>690.1</v>
      </c>
      <c r="F418" s="10">
        <f>F419</f>
        <v>690.1</v>
      </c>
    </row>
    <row r="419" spans="1:6" ht="32.25" customHeight="1">
      <c r="A419" s="6" t="s">
        <v>54</v>
      </c>
      <c r="B419" s="27" t="s">
        <v>111</v>
      </c>
      <c r="C419" s="9" t="s">
        <v>9</v>
      </c>
      <c r="D419" s="8"/>
      <c r="E419" s="10">
        <f>E420</f>
        <v>690.1</v>
      </c>
      <c r="F419" s="10">
        <f>F420</f>
        <v>690.1</v>
      </c>
    </row>
    <row r="420" spans="1:6" ht="24.75" customHeight="1">
      <c r="A420" s="6" t="s">
        <v>52</v>
      </c>
      <c r="B420" s="27" t="s">
        <v>111</v>
      </c>
      <c r="C420" s="9" t="s">
        <v>9</v>
      </c>
      <c r="D420" s="8" t="s">
        <v>28</v>
      </c>
      <c r="E420" s="10">
        <f>SUM('[1]9'!G823)</f>
        <v>690.1</v>
      </c>
      <c r="F420" s="10">
        <f>SUM('[1]9'!H823)</f>
        <v>690.1</v>
      </c>
    </row>
    <row r="421" spans="1:5" ht="20.25" customHeight="1">
      <c r="A421" s="53"/>
      <c r="B421" s="54"/>
      <c r="C421" s="55"/>
      <c r="D421" s="56"/>
      <c r="E421" s="59"/>
    </row>
    <row r="422" spans="1:5" ht="19.5" customHeight="1">
      <c r="A422" s="51"/>
      <c r="B422" s="60"/>
      <c r="C422" s="58"/>
      <c r="D422" s="52"/>
      <c r="E422" s="59"/>
    </row>
    <row r="423" spans="1:5" ht="74.25" customHeight="1">
      <c r="A423" s="61"/>
      <c r="B423" s="60"/>
      <c r="C423" s="55"/>
      <c r="D423" s="52"/>
      <c r="E423" s="59"/>
    </row>
    <row r="424" spans="1:5" ht="66.75" customHeight="1">
      <c r="A424" s="61"/>
      <c r="B424" s="60"/>
      <c r="C424" s="55"/>
      <c r="D424" s="52"/>
      <c r="E424" s="59"/>
    </row>
    <row r="425" spans="1:5" ht="30.75" customHeight="1">
      <c r="A425" s="57"/>
      <c r="B425" s="60"/>
      <c r="C425" s="55"/>
      <c r="D425" s="52"/>
      <c r="E425" s="59"/>
    </row>
    <row r="426" spans="1:5" ht="27.75" customHeight="1">
      <c r="A426" s="51"/>
      <c r="B426" s="60"/>
      <c r="C426" s="55"/>
      <c r="D426" s="52"/>
      <c r="E426" s="59"/>
    </row>
    <row r="427" spans="1:5" ht="30" customHeight="1">
      <c r="A427" s="57"/>
      <c r="B427" s="60"/>
      <c r="C427" s="55"/>
      <c r="D427" s="52"/>
      <c r="E427" s="59"/>
    </row>
    <row r="428" spans="1:5" ht="31.5" customHeight="1">
      <c r="A428" s="53"/>
      <c r="B428" s="60"/>
      <c r="C428" s="55"/>
      <c r="D428" s="52"/>
      <c r="E428" s="59"/>
    </row>
    <row r="429" spans="1:5" ht="27.75" customHeight="1">
      <c r="A429" s="57"/>
      <c r="B429" s="60"/>
      <c r="C429" s="55"/>
      <c r="D429" s="52"/>
      <c r="E429" s="59"/>
    </row>
    <row r="430" spans="1:5" ht="29.25" customHeight="1">
      <c r="A430" s="57"/>
      <c r="B430" s="60"/>
      <c r="C430" s="55"/>
      <c r="D430" s="52"/>
      <c r="E430" s="59"/>
    </row>
    <row r="431" spans="1:5" ht="78.75" customHeight="1">
      <c r="A431" s="61"/>
      <c r="B431" s="60"/>
      <c r="C431" s="55"/>
      <c r="D431" s="52"/>
      <c r="E431" s="59"/>
    </row>
    <row r="432" spans="1:5" ht="69.75" customHeight="1">
      <c r="A432" s="61"/>
      <c r="B432" s="60"/>
      <c r="C432" s="55"/>
      <c r="D432" s="52"/>
      <c r="E432" s="59"/>
    </row>
    <row r="433" spans="1:5" ht="37.5" customHeight="1">
      <c r="A433" s="57"/>
      <c r="B433" s="60"/>
      <c r="C433" s="55"/>
      <c r="D433" s="52"/>
      <c r="E433" s="59"/>
    </row>
    <row r="434" spans="1:5" ht="32.25" customHeight="1">
      <c r="A434" s="51"/>
      <c r="B434" s="60"/>
      <c r="C434" s="55"/>
      <c r="D434" s="52"/>
      <c r="E434" s="59"/>
    </row>
    <row r="435" spans="1:5" ht="33.75" customHeight="1">
      <c r="A435" s="57"/>
      <c r="B435" s="60"/>
      <c r="C435" s="55"/>
      <c r="D435" s="52"/>
      <c r="E435" s="59"/>
    </row>
    <row r="436" spans="1:5" ht="59.25" customHeight="1">
      <c r="A436" s="53"/>
      <c r="B436" s="54"/>
      <c r="C436" s="55"/>
      <c r="D436" s="56"/>
      <c r="E436" s="59"/>
    </row>
    <row r="437" spans="1:5" ht="68.25" customHeight="1">
      <c r="A437" s="61"/>
      <c r="B437" s="54"/>
      <c r="C437" s="55"/>
      <c r="D437" s="56"/>
      <c r="E437" s="59"/>
    </row>
    <row r="438" spans="1:5" ht="34.5" customHeight="1">
      <c r="A438" s="57"/>
      <c r="B438" s="54"/>
      <c r="C438" s="55"/>
      <c r="D438" s="52"/>
      <c r="E438" s="59"/>
    </row>
    <row r="439" spans="1:5" ht="27.75" customHeight="1">
      <c r="A439" s="51"/>
      <c r="B439" s="54"/>
      <c r="C439" s="55"/>
      <c r="D439" s="56"/>
      <c r="E439" s="59"/>
    </row>
    <row r="440" spans="1:5" ht="33.75" customHeight="1">
      <c r="A440" s="57"/>
      <c r="B440" s="54"/>
      <c r="C440" s="55"/>
      <c r="D440" s="52"/>
      <c r="E440" s="59"/>
    </row>
    <row r="441" spans="1:5" ht="30" customHeight="1">
      <c r="A441" s="53"/>
      <c r="B441" s="54"/>
      <c r="C441" s="55"/>
      <c r="D441" s="56"/>
      <c r="E441" s="59"/>
    </row>
    <row r="442" spans="1:5" ht="65.25" customHeight="1">
      <c r="A442" s="61"/>
      <c r="B442" s="54"/>
      <c r="C442" s="55"/>
      <c r="D442" s="56"/>
      <c r="E442" s="59"/>
    </row>
    <row r="443" spans="1:5" ht="21.75" customHeight="1">
      <c r="A443" s="57"/>
      <c r="B443" s="54"/>
      <c r="C443" s="55"/>
      <c r="D443" s="52"/>
      <c r="E443" s="59"/>
    </row>
    <row r="444" spans="1:5" ht="34.5" customHeight="1">
      <c r="A444" s="51"/>
      <c r="B444" s="54"/>
      <c r="C444" s="55"/>
      <c r="D444" s="52"/>
      <c r="E444" s="59"/>
    </row>
    <row r="445" spans="1:5" ht="27" customHeight="1">
      <c r="A445" s="57"/>
      <c r="B445" s="54"/>
      <c r="C445" s="55"/>
      <c r="D445" s="52"/>
      <c r="E445" s="59"/>
    </row>
    <row r="446" spans="1:5" ht="56.25" customHeight="1">
      <c r="A446" s="62"/>
      <c r="B446" s="67"/>
      <c r="C446" s="55"/>
      <c r="D446" s="52"/>
      <c r="E446" s="59"/>
    </row>
    <row r="447" spans="1:5" ht="30.75" customHeight="1">
      <c r="A447" s="51"/>
      <c r="B447" s="67"/>
      <c r="C447" s="55"/>
      <c r="D447" s="52"/>
      <c r="E447" s="59"/>
    </row>
    <row r="448" spans="1:5" ht="26.25" customHeight="1">
      <c r="A448" s="62"/>
      <c r="B448" s="67"/>
      <c r="C448" s="55"/>
      <c r="D448" s="52"/>
      <c r="E448" s="59"/>
    </row>
    <row r="449" spans="1:5" ht="54.75" customHeight="1">
      <c r="A449" s="53"/>
      <c r="B449" s="54"/>
      <c r="C449" s="55"/>
      <c r="D449" s="56"/>
      <c r="E449" s="59"/>
    </row>
    <row r="450" spans="1:5" ht="29.25" customHeight="1">
      <c r="A450" s="61"/>
      <c r="B450" s="54"/>
      <c r="C450" s="55"/>
      <c r="D450" s="56"/>
      <c r="E450" s="59"/>
    </row>
    <row r="451" spans="1:5" ht="32.25" customHeight="1">
      <c r="A451" s="57"/>
      <c r="B451" s="54"/>
      <c r="C451" s="55"/>
      <c r="D451" s="52"/>
      <c r="E451" s="59"/>
    </row>
    <row r="452" spans="1:5" ht="34.5" customHeight="1">
      <c r="A452" s="57"/>
      <c r="B452" s="54"/>
      <c r="C452" s="55"/>
      <c r="D452" s="56"/>
      <c r="E452" s="59"/>
    </row>
    <row r="453" spans="1:5" ht="31.5" customHeight="1">
      <c r="A453" s="57"/>
      <c r="B453" s="54"/>
      <c r="C453" s="55"/>
      <c r="D453" s="56"/>
      <c r="E453" s="59"/>
    </row>
    <row r="454" spans="1:5" ht="36.75" customHeight="1">
      <c r="A454" s="63"/>
      <c r="B454" s="54"/>
      <c r="C454" s="55"/>
      <c r="D454" s="56"/>
      <c r="E454" s="59"/>
    </row>
    <row r="455" spans="1:5" ht="33.75" customHeight="1">
      <c r="A455" s="57"/>
      <c r="B455" s="54"/>
      <c r="C455" s="55"/>
      <c r="D455" s="56"/>
      <c r="E455" s="59"/>
    </row>
    <row r="456" spans="1:5" ht="32.25" customHeight="1">
      <c r="A456" s="57"/>
      <c r="B456" s="54"/>
      <c r="C456" s="58"/>
      <c r="D456" s="52"/>
      <c r="E456" s="59"/>
    </row>
    <row r="457" spans="1:5" ht="45.75" customHeight="1">
      <c r="A457" s="51"/>
      <c r="B457" s="54"/>
      <c r="C457" s="58"/>
      <c r="D457" s="52"/>
      <c r="E457" s="59"/>
    </row>
    <row r="458" spans="1:5" ht="63" customHeight="1">
      <c r="A458" s="61"/>
      <c r="B458" s="54"/>
      <c r="C458" s="58"/>
      <c r="D458" s="52"/>
      <c r="E458" s="59"/>
    </row>
    <row r="459" spans="1:5" ht="21" customHeight="1">
      <c r="A459" s="57"/>
      <c r="B459" s="54"/>
      <c r="C459" s="58"/>
      <c r="D459" s="52"/>
      <c r="E459" s="59"/>
    </row>
    <row r="460" spans="1:5" ht="34.5" customHeight="1">
      <c r="A460" s="51"/>
      <c r="B460" s="54"/>
      <c r="C460" s="58"/>
      <c r="D460" s="52"/>
      <c r="E460" s="59"/>
    </row>
    <row r="461" spans="1:5" ht="24.75" customHeight="1">
      <c r="A461" s="57"/>
      <c r="B461" s="54"/>
      <c r="C461" s="58"/>
      <c r="D461" s="52"/>
      <c r="E461" s="59"/>
    </row>
    <row r="462" spans="1:5" ht="39.75" customHeight="1">
      <c r="A462" s="53"/>
      <c r="B462" s="54"/>
      <c r="C462" s="58"/>
      <c r="D462" s="52"/>
      <c r="E462" s="59"/>
    </row>
    <row r="463" spans="1:5" ht="60.75" customHeight="1">
      <c r="A463" s="51"/>
      <c r="B463" s="54"/>
      <c r="C463" s="58"/>
      <c r="D463" s="52"/>
      <c r="E463" s="59"/>
    </row>
    <row r="464" spans="1:5" ht="21.75" customHeight="1">
      <c r="A464" s="53"/>
      <c r="B464" s="54"/>
      <c r="C464" s="58"/>
      <c r="D464" s="52"/>
      <c r="E464" s="59"/>
    </row>
    <row r="465" spans="1:5" ht="33.75" customHeight="1">
      <c r="A465" s="51"/>
      <c r="B465" s="54"/>
      <c r="C465" s="58"/>
      <c r="D465" s="52"/>
      <c r="E465" s="59"/>
    </row>
    <row r="466" spans="1:5" ht="19.5" customHeight="1">
      <c r="A466" s="53"/>
      <c r="B466" s="54"/>
      <c r="C466" s="58"/>
      <c r="D466" s="52"/>
      <c r="E466" s="59"/>
    </row>
    <row r="467" spans="1:5" ht="20.25" customHeight="1">
      <c r="A467" s="51"/>
      <c r="B467" s="54"/>
      <c r="C467" s="58"/>
      <c r="D467" s="52"/>
      <c r="E467" s="59"/>
    </row>
    <row r="468" spans="1:5" ht="15">
      <c r="A468" s="53"/>
      <c r="B468" s="54"/>
      <c r="C468" s="58"/>
      <c r="D468" s="52"/>
      <c r="E468" s="59"/>
    </row>
    <row r="469" spans="1:5" ht="15">
      <c r="A469" s="51"/>
      <c r="B469" s="54"/>
      <c r="C469" s="58"/>
      <c r="D469" s="52"/>
      <c r="E469" s="59"/>
    </row>
    <row r="470" spans="1:5" ht="15">
      <c r="A470" s="51"/>
      <c r="B470" s="54"/>
      <c r="C470" s="58"/>
      <c r="D470" s="52"/>
      <c r="E470" s="59"/>
    </row>
    <row r="471" spans="1:5" ht="39" customHeight="1">
      <c r="A471" s="51"/>
      <c r="B471" s="54"/>
      <c r="C471" s="66"/>
      <c r="D471" s="52"/>
      <c r="E471" s="59"/>
    </row>
    <row r="472" spans="1:5" ht="51.75" customHeight="1">
      <c r="A472" s="51"/>
      <c r="B472" s="54"/>
      <c r="C472" s="66"/>
      <c r="D472" s="52"/>
      <c r="E472" s="59"/>
    </row>
    <row r="473" spans="1:5" ht="24.75" customHeight="1">
      <c r="A473" s="53"/>
      <c r="B473" s="54"/>
      <c r="C473" s="66"/>
      <c r="D473" s="52"/>
      <c r="E473" s="59"/>
    </row>
    <row r="474" spans="1:5" ht="35.25" customHeight="1">
      <c r="A474" s="51"/>
      <c r="B474" s="54"/>
      <c r="C474" s="66"/>
      <c r="D474" s="52"/>
      <c r="E474" s="59"/>
    </row>
    <row r="475" spans="1:5" ht="20.25" customHeight="1">
      <c r="A475" s="53"/>
      <c r="B475" s="54"/>
      <c r="C475" s="66"/>
      <c r="D475" s="52"/>
      <c r="E475" s="59"/>
    </row>
    <row r="476" spans="1:5" ht="15">
      <c r="A476" s="61"/>
      <c r="B476" s="54"/>
      <c r="C476" s="58"/>
      <c r="D476" s="52"/>
      <c r="E476" s="59"/>
    </row>
    <row r="477" spans="1:5" ht="52.5" customHeight="1">
      <c r="A477" s="51"/>
      <c r="B477" s="54"/>
      <c r="C477" s="55"/>
      <c r="D477" s="56"/>
      <c r="E477" s="59"/>
    </row>
    <row r="478" spans="1:5" ht="30.75" customHeight="1">
      <c r="A478" s="57"/>
      <c r="B478" s="54"/>
      <c r="C478" s="55"/>
      <c r="D478" s="56"/>
      <c r="E478" s="59"/>
    </row>
    <row r="479" spans="1:5" ht="15">
      <c r="A479" s="57"/>
      <c r="B479" s="54"/>
      <c r="C479" s="58"/>
      <c r="D479" s="52"/>
      <c r="E479" s="59"/>
    </row>
    <row r="480" spans="1:5" ht="15">
      <c r="A480" s="53"/>
      <c r="B480" s="54"/>
      <c r="C480" s="55"/>
      <c r="D480" s="56"/>
      <c r="E480" s="59"/>
    </row>
    <row r="481" spans="1:5" ht="65.25" customHeight="1">
      <c r="A481" s="61"/>
      <c r="B481" s="54"/>
      <c r="C481" s="55"/>
      <c r="D481" s="56"/>
      <c r="E481" s="59"/>
    </row>
    <row r="482" spans="1:5" ht="15">
      <c r="A482" s="57"/>
      <c r="B482" s="54"/>
      <c r="C482" s="55"/>
      <c r="D482" s="56"/>
      <c r="E482" s="59"/>
    </row>
    <row r="483" spans="1:5" ht="36.75" customHeight="1">
      <c r="A483" s="57"/>
      <c r="B483" s="54"/>
      <c r="C483" s="55"/>
      <c r="D483" s="56"/>
      <c r="E483" s="59"/>
    </row>
    <row r="484" spans="1:5" ht="15">
      <c r="A484" s="57"/>
      <c r="B484" s="54"/>
      <c r="C484" s="55"/>
      <c r="D484" s="56"/>
      <c r="E484" s="59"/>
    </row>
    <row r="485" spans="1:5" ht="15">
      <c r="A485" s="51"/>
      <c r="B485" s="54"/>
      <c r="C485" s="55"/>
      <c r="D485" s="56"/>
      <c r="E485" s="59"/>
    </row>
    <row r="486" spans="1:5" ht="15">
      <c r="A486" s="57"/>
      <c r="B486" s="54"/>
      <c r="C486" s="55"/>
      <c r="D486" s="56"/>
      <c r="E486" s="59"/>
    </row>
    <row r="487" spans="1:5" ht="15">
      <c r="A487" s="50"/>
      <c r="B487" s="64"/>
      <c r="C487" s="65"/>
      <c r="D487" s="65"/>
      <c r="E487" s="64"/>
    </row>
  </sheetData>
  <sheetProtection autoFilter="0"/>
  <autoFilter ref="A7:E410"/>
  <mergeCells count="4">
    <mergeCell ref="C4:F4"/>
    <mergeCell ref="A5:F5"/>
    <mergeCell ref="C1:F1"/>
    <mergeCell ref="C2:F2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5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User2</cp:lastModifiedBy>
  <cp:lastPrinted>2020-05-25T04:44:34Z</cp:lastPrinted>
  <dcterms:created xsi:type="dcterms:W3CDTF">2014-10-18T01:58:08Z</dcterms:created>
  <dcterms:modified xsi:type="dcterms:W3CDTF">2020-06-02T07:22:40Z</dcterms:modified>
  <cp:category/>
  <cp:version/>
  <cp:contentType/>
  <cp:contentStatus/>
</cp:coreProperties>
</file>